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özös" sheetId="1" r:id="rId1"/>
    <sheet name="segédtábla" sheetId="2" state="hidden" r:id="rId2"/>
    <sheet name="Csillagász" sheetId="3" r:id="rId3"/>
    <sheet name="Geofizika" sheetId="4" r:id="rId4"/>
    <sheet name="Meteorológia" sheetId="5" r:id="rId5"/>
    <sheet name="Térképészet és geoinformatika" sheetId="6" r:id="rId6"/>
    <sheet name="Geológia" sheetId="7" r:id="rId7"/>
    <sheet name="Geográfia" sheetId="8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'Közös'!$A$1:$U$197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<sst xmlns="http://schemas.openxmlformats.org/spreadsheetml/2006/main" count="2603" uniqueCount="870">
  <si>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</si>
  <si>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</si>
  <si>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</si>
  <si>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</si>
  <si>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</si>
  <si>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</si>
  <si>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</si>
  <si>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</si>
  <si>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</si>
  <si>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</si>
  <si>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</si>
  <si>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</si>
  <si>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</si>
  <si>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</si>
  <si>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</si>
  <si>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</si>
  <si>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</si>
  <si>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</si>
  <si>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</si>
  <si>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</si>
  <si>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</si>
  <si>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</si>
  <si>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</si>
  <si>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</si>
  <si>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</si>
  <si>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</si>
  <si>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</si>
  <si>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</si>
  <si>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</si>
  <si>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</si>
  <si>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</si>
  <si>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</si>
  <si>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</si>
  <si>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</si>
  <si>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</si>
  <si>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</si>
  <si>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</si>
  <si>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</si>
  <si>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</si>
  <si>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</si>
  <si>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</si>
  <si>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</si>
  <si>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</si>
  <si>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</si>
  <si>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</si>
  <si>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</si>
  <si>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</si>
  <si>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</si>
  <si>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</si>
  <si>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>Kf</t>
  </si>
  <si>
    <t>Matematika felzárkóztató kritériumtárgy</t>
  </si>
  <si>
    <t>Kettő közül az egyik teljesítendő:</t>
  </si>
  <si>
    <t xml:space="preserve">          Fizika felzárkóztató kritériumtárgy</t>
  </si>
  <si>
    <t xml:space="preserve">          Kémia felzárkóztató kritériumtárgy</t>
  </si>
  <si>
    <t>1. Természettudományi alapismeretek modul</t>
  </si>
  <si>
    <t>1.A - Mindenkinek kötelező természettudományi kurzusok</t>
  </si>
  <si>
    <t>Matematika 1 (Elemi analízis 1)</t>
  </si>
  <si>
    <t>Fizika (Mechanika és hőtan)</t>
  </si>
  <si>
    <t>1.B - Szakterületi természettudományi kurzusok</t>
  </si>
  <si>
    <t>2. Földtudományi alapismeretek modul</t>
  </si>
  <si>
    <t>2.A - Mindenkinek kötelező földtudományi kurzusok</t>
  </si>
  <si>
    <t>Csillagászat</t>
  </si>
  <si>
    <t>Földfizika</t>
  </si>
  <si>
    <t>Bevezetés a geológiába</t>
  </si>
  <si>
    <t>Meteorológia</t>
  </si>
  <si>
    <t>Térképismeret</t>
  </si>
  <si>
    <t>Mérések és megfigyelések</t>
  </si>
  <si>
    <t>3. Szabadon választható tárgyak modul (teljesítendő a 6. félév végéig)</t>
  </si>
  <si>
    <t>Szabadon választható tárgyak</t>
  </si>
  <si>
    <t>CK</t>
  </si>
  <si>
    <t>2.B - Szakterületi földtudományi kurzusok</t>
  </si>
  <si>
    <t>Távérzékelés</t>
  </si>
  <si>
    <t>A csillagászat története 1.</t>
  </si>
  <si>
    <t>A csillagászat története 2.</t>
  </si>
  <si>
    <t>Planetológia</t>
  </si>
  <si>
    <t>Éghajlattan</t>
  </si>
  <si>
    <t>Talajtan</t>
  </si>
  <si>
    <t>A Kárpát-mecence természetföldrajza</t>
  </si>
  <si>
    <t>A geofizika története</t>
  </si>
  <si>
    <t>Földkutatás az űrből</t>
  </si>
  <si>
    <t>Űrkutatás és gyakorlati alkalmazásai</t>
  </si>
  <si>
    <t>GEOGRÁFUS TÉMAKÖR</t>
  </si>
  <si>
    <t>Digitális geomorfológia</t>
  </si>
  <si>
    <t>Terepi vulkanológia</t>
  </si>
  <si>
    <t>A földrajzi övezetesség</t>
  </si>
  <si>
    <t>Bevezetés a víztudományba</t>
  </si>
  <si>
    <t>Geofizika a geológiában</t>
  </si>
  <si>
    <t>Szerkezetföldtan</t>
  </si>
  <si>
    <t>Környezet és műszaki földtan</t>
  </si>
  <si>
    <t xml:space="preserve">Szilárd ásványi nyersanyagok </t>
  </si>
  <si>
    <t>GEOLÓGUS TÉMAKÖR</t>
  </si>
  <si>
    <t>METEOROLÓGUS TÉMAKÖR</t>
  </si>
  <si>
    <t>Hidrometeorológia</t>
  </si>
  <si>
    <t>Geoinformatika a meteorológiában</t>
  </si>
  <si>
    <t>Meteorológiai adatfeldolgozás</t>
  </si>
  <si>
    <t>A meteorológia története</t>
  </si>
  <si>
    <t>Klímaváltozás</t>
  </si>
  <si>
    <t>Mikrometeorológia</t>
  </si>
  <si>
    <t>Környezeti mérések a GLOBE programban</t>
  </si>
  <si>
    <t>Meteorology in English</t>
  </si>
  <si>
    <t>Meteorologie auf Deutsch</t>
  </si>
  <si>
    <t>Az időjárás előrejelzése</t>
  </si>
  <si>
    <t>Aktuális meteorológiai kutatások</t>
  </si>
  <si>
    <t>Térképtörténet</t>
  </si>
  <si>
    <t>Földi és térképi koordinátarendszerek</t>
  </si>
  <si>
    <t>A térképi ábrázolás alapjai</t>
  </si>
  <si>
    <t>összesen 22 teljesítendő</t>
  </si>
  <si>
    <t>Kémia a földtudományokban</t>
  </si>
  <si>
    <t>Szerkezetföldtan gyakorlat</t>
  </si>
  <si>
    <t>Szilárd ásványi nyersanyagok gyakorlat</t>
  </si>
  <si>
    <t>Gyűjtés és preparálás módszerei</t>
  </si>
  <si>
    <t>Vulkanizmus</t>
  </si>
  <si>
    <t>Termálkarsztos barlangok</t>
  </si>
  <si>
    <t>Magyarország karsztos tájai</t>
  </si>
  <si>
    <t>Geológia története</t>
  </si>
  <si>
    <t>A Kárpát-medence jellemző ősmaradvány-együttesei</t>
  </si>
  <si>
    <t>Környezetfejlődés</t>
  </si>
  <si>
    <t>Dendrokronológia</t>
  </si>
  <si>
    <t>Mikropaleontológia</t>
  </si>
  <si>
    <t>Termálvizek és geotermia</t>
  </si>
  <si>
    <t>Bevezetés a karszthidrogeológiába</t>
  </si>
  <si>
    <t>Bevezetés a mélyföldtani térképezésbe</t>
  </si>
  <si>
    <t>Óceanológia</t>
  </si>
  <si>
    <t>Szaknyelvi gyakorlatok</t>
  </si>
  <si>
    <t>Élet a Földön</t>
  </si>
  <si>
    <t>Közgazdasági földtan</t>
  </si>
  <si>
    <t>Földtani természeti értékek, nemzeti parkok és geoparkok</t>
  </si>
  <si>
    <t>Földtani és integrált természetvédelem</t>
  </si>
  <si>
    <t>Matematika 2 (Elemi analízis 2)</t>
  </si>
  <si>
    <t xml:space="preserve">Matematika 2 (Elemi analízis 2) </t>
  </si>
  <si>
    <t>Fizika 1 (Mechanikai és hőtani gyakorlatok)</t>
  </si>
  <si>
    <t xml:space="preserve">Fizika 2 </t>
  </si>
  <si>
    <r>
      <t>Bevezetés az adatbázis-építésbe</t>
    </r>
    <r>
      <rPr>
        <i/>
        <sz val="10"/>
        <rFont val="Arial"/>
        <family val="2"/>
      </rPr>
      <t xml:space="preserve"> </t>
    </r>
  </si>
  <si>
    <t xml:space="preserve">Adatbáziskezelés </t>
  </si>
  <si>
    <t>Geoinformatika 1</t>
  </si>
  <si>
    <t>Geoinformatika 2</t>
  </si>
  <si>
    <t>Szervetlen kémia</t>
  </si>
  <si>
    <t>Fizikai kémia</t>
  </si>
  <si>
    <t>CSILLAGÁSZ TÉMAKÖR</t>
  </si>
  <si>
    <t>GEOFIZIKUS TÉMAKÖR</t>
  </si>
  <si>
    <t>Bevezetés a természetföldrajzba</t>
  </si>
  <si>
    <t>ft1geoinf2g17ga</t>
  </si>
  <si>
    <t>ft0matkritm17ga</t>
  </si>
  <si>
    <t>ft0fizkritf17ga</t>
  </si>
  <si>
    <t>ft0kemkritk17ga</t>
  </si>
  <si>
    <t>ft1fizika1f17ea</t>
  </si>
  <si>
    <t>ft1fizika1g17ga</t>
  </si>
  <si>
    <t>ft1fizika2f17ea</t>
  </si>
  <si>
    <t>ft1fizika2f17ga</t>
  </si>
  <si>
    <t>ft2csitor1g17ea</t>
  </si>
  <si>
    <t>ft2csitor2g17ea</t>
  </si>
  <si>
    <t>ft1szervk0k17ea</t>
  </si>
  <si>
    <t>ft1fizkem0k17ea</t>
  </si>
  <si>
    <t>ft1adatep0g17ga</t>
  </si>
  <si>
    <t>ft2csilla0g17ea</t>
  </si>
  <si>
    <t>ft2folfiz0g17ea</t>
  </si>
  <si>
    <t>ft2bevtef0g17ea</t>
  </si>
  <si>
    <t>ft2meteor0g17ea</t>
  </si>
  <si>
    <t>ft2mermeg0g17ga</t>
  </si>
  <si>
    <t>ft2taverz0g17ea</t>
  </si>
  <si>
    <t>ft2planet0g17ea</t>
  </si>
  <si>
    <t>ft2eghajl0g17ea</t>
  </si>
  <si>
    <t>ft2bevfol0g17ea</t>
  </si>
  <si>
    <t>ft2bevasv0g17ea</t>
  </si>
  <si>
    <t>ft2geofto0g17ea</t>
  </si>
  <si>
    <t>ft2fkutur017ea</t>
  </si>
  <si>
    <t>ft2urkgya0g17ea</t>
  </si>
  <si>
    <t>ft2talajt0g17ea</t>
  </si>
  <si>
    <t>ft2bevasv0g17ga</t>
  </si>
  <si>
    <t>ft2digeom0g17ea</t>
  </si>
  <si>
    <t>ft2digeom0g17ga</t>
  </si>
  <si>
    <t>Víz és szénhidrogén földtan</t>
  </si>
  <si>
    <t>Víz és szénhidrogén földtan gyakorlat</t>
  </si>
  <si>
    <t>ft2geofge0g17ea</t>
  </si>
  <si>
    <t>ft2szerft0g17ea</t>
  </si>
  <si>
    <t>ft2komuft0g17ea</t>
  </si>
  <si>
    <t>ft2szasny0g17ea</t>
  </si>
  <si>
    <t>ft2szasny0g17ga</t>
  </si>
  <si>
    <t>ft2kamtef0g17ea</t>
  </si>
  <si>
    <t>ft2hidrom0g17ea</t>
  </si>
  <si>
    <t>ft2idoelo0g17ga</t>
  </si>
  <si>
    <t>ft2metkut0g17ea</t>
  </si>
  <si>
    <t>ft2mettor0g17ea</t>
  </si>
  <si>
    <t>ft2klimav0g17ea</t>
  </si>
  <si>
    <t>ft2mikrom0g17ea</t>
  </si>
  <si>
    <t>ft2globepr0g17ea</t>
  </si>
  <si>
    <t>ft2meteng0g17ea</t>
  </si>
  <si>
    <t>ft2metdeu0g17ea</t>
  </si>
  <si>
    <t>ft2vulkan0g17ea</t>
  </si>
  <si>
    <t>ft2tkarbg0g17ea</t>
  </si>
  <si>
    <t>ft2karosm0g17ea</t>
  </si>
  <si>
    <t>ft2mokata0g17ga</t>
  </si>
  <si>
    <t>ft2korfej0g17ea</t>
  </si>
  <si>
    <t>ft2dendro0g17ea</t>
  </si>
  <si>
    <t>ft2eletfo0g17ea</t>
  </si>
  <si>
    <t>ft2kozgft0g17ea</t>
  </si>
  <si>
    <t>ft1matfol1m17ea</t>
  </si>
  <si>
    <t>ft1matfol1m17ga</t>
  </si>
  <si>
    <t>ft1kemfol0k17ea</t>
  </si>
  <si>
    <t>ft1matfol2m17ea</t>
  </si>
  <si>
    <t>ft1matfol2m17ga</t>
  </si>
  <si>
    <t>Matematika 2</t>
  </si>
  <si>
    <t>Csomós Petra</t>
  </si>
  <si>
    <t>ft1matglg0m17ga</t>
  </si>
  <si>
    <t>Matematika geológusoknak</t>
  </si>
  <si>
    <t>Fizika geológusoknak</t>
  </si>
  <si>
    <t>ft2bevglg0g17ea</t>
  </si>
  <si>
    <t>ft2viztud0g17ea</t>
  </si>
  <si>
    <t>ft2vizszh0g17ea</t>
  </si>
  <si>
    <t>ft2vizszh0g17ga</t>
  </si>
  <si>
    <t>ft2gyprep0g17ga</t>
  </si>
  <si>
    <t>ft2glgtor0g17ea</t>
  </si>
  <si>
    <t>ft2mikpal0g17ea</t>
  </si>
  <si>
    <t>ft2karshi0g17ea</t>
  </si>
  <si>
    <t>ft2melytk0g17ga</t>
  </si>
  <si>
    <t>ft2oceano0g17ea</t>
  </si>
  <si>
    <t>ft2szakny0g17ea</t>
  </si>
  <si>
    <t>ft2geopar0g17ea</t>
  </si>
  <si>
    <t>ft2ftermv0g17ea</t>
  </si>
  <si>
    <t>Petrovay Kristóf</t>
  </si>
  <si>
    <t>Timár Gábor</t>
  </si>
  <si>
    <t>Karátson Dávid</t>
  </si>
  <si>
    <t>Bartholy Judit</t>
  </si>
  <si>
    <t>Székely Balázs</t>
  </si>
  <si>
    <t>Zentai László</t>
  </si>
  <si>
    <t>Móga János</t>
  </si>
  <si>
    <t>Pongrácz Rita</t>
  </si>
  <si>
    <t>ft2bevftudg17ea</t>
  </si>
  <si>
    <t>Bevezetés a földtudományokba</t>
  </si>
  <si>
    <t>DK</t>
  </si>
  <si>
    <t>Molnár Gábor</t>
  </si>
  <si>
    <t>Ferencz Csaba</t>
  </si>
  <si>
    <t>ft2bevkoz0g17ga</t>
  </si>
  <si>
    <t>Breuer Hajnalka</t>
  </si>
  <si>
    <t>Fizika 2</t>
  </si>
  <si>
    <t>Tasnádi Péter</t>
  </si>
  <si>
    <r>
      <t>Bevezetés a kőzettanba</t>
    </r>
    <r>
      <rPr>
        <b/>
        <vertAlign val="superscript"/>
        <sz val="10"/>
        <rFont val="Arial"/>
        <family val="2"/>
      </rPr>
      <t>1</t>
    </r>
  </si>
  <si>
    <r>
      <t>A Kárpát-medence természetföldrajza</t>
    </r>
    <r>
      <rPr>
        <b/>
        <vertAlign val="superscript"/>
        <sz val="10"/>
        <rFont val="Arial"/>
        <family val="2"/>
      </rPr>
      <t>2</t>
    </r>
  </si>
  <si>
    <r>
      <t>Bevezetés a földtanba</t>
    </r>
    <r>
      <rPr>
        <b/>
        <vertAlign val="superscript"/>
        <sz val="10"/>
        <rFont val="Arial"/>
        <family val="2"/>
      </rPr>
      <t>1</t>
    </r>
  </si>
  <si>
    <r>
      <t>Bevezetés az ásványtanba</t>
    </r>
    <r>
      <rPr>
        <b/>
        <vertAlign val="superscript"/>
        <sz val="10"/>
        <rFont val="Arial"/>
        <family val="2"/>
      </rPr>
      <t>1</t>
    </r>
  </si>
  <si>
    <t>Radnóti Katalin</t>
  </si>
  <si>
    <t>Dénesné Rácz Krisztina</t>
  </si>
  <si>
    <t>Pasinszki Tibor</t>
  </si>
  <si>
    <t>Kovács József</t>
  </si>
  <si>
    <t>Elek István</t>
  </si>
  <si>
    <t>Faragó István</t>
  </si>
  <si>
    <t>Tarczay György</t>
  </si>
  <si>
    <t>Szalai István</t>
  </si>
  <si>
    <t>Pálfy József</t>
  </si>
  <si>
    <t>Kutrovátz Gábor</t>
  </si>
  <si>
    <t>Sági Tamás</t>
  </si>
  <si>
    <t>Weiszburg Tamás</t>
  </si>
  <si>
    <t>Kis Annamária</t>
  </si>
  <si>
    <t>Sztanó Orsolya</t>
  </si>
  <si>
    <t>Mádlné Szőnyi Judit</t>
  </si>
  <si>
    <t>Fodor László</t>
  </si>
  <si>
    <t>B. Kiss Gabriella</t>
  </si>
  <si>
    <t>Szente István</t>
  </si>
  <si>
    <t>Harangi Szabolcs</t>
  </si>
  <si>
    <t>Leél-Őssy Szabolcs</t>
  </si>
  <si>
    <t>Kázmér Miklós</t>
  </si>
  <si>
    <t>Görög Ágnes</t>
  </si>
  <si>
    <t>Józsa Sándor</t>
  </si>
  <si>
    <t>Ősi Attila</t>
  </si>
  <si>
    <t>Pogácsás György</t>
  </si>
  <si>
    <t>Haranginé Lukács Réka</t>
  </si>
  <si>
    <t>Császár Géza</t>
  </si>
  <si>
    <t>Barcza Zoltán</t>
  </si>
  <si>
    <t>Soósné Dezső Zsuzsanna</t>
  </si>
  <si>
    <t>Mészáros Róbert</t>
  </si>
  <si>
    <t>Weidinger Tamás</t>
  </si>
  <si>
    <t>Ács Ferenc</t>
  </si>
  <si>
    <t>Horváth Erzsébet</t>
  </si>
  <si>
    <t>Török Zsolt Győző</t>
  </si>
  <si>
    <t>Györffy János</t>
  </si>
  <si>
    <t>Bevezetés az ásványtanba</t>
  </si>
  <si>
    <t>4. Specializációs képzés modul</t>
  </si>
  <si>
    <t>4.A Természettudományi modul</t>
  </si>
  <si>
    <t>ft4matfol3m17ea</t>
  </si>
  <si>
    <t>Matematika 3</t>
  </si>
  <si>
    <t>ft4matfol3m17ga</t>
  </si>
  <si>
    <t>ft4vszfol0m17ea</t>
  </si>
  <si>
    <t>Vektorszámítás a földtudományokban</t>
  </si>
  <si>
    <t>ft4vszfol0m17ga</t>
  </si>
  <si>
    <t>tf4difegy0m17ea</t>
  </si>
  <si>
    <t>Differenciálegyenletek</t>
  </si>
  <si>
    <t>ft4difegy0m17ga</t>
  </si>
  <si>
    <t>ft4valsta0m17ea</t>
  </si>
  <si>
    <t>Valószínűségszámítás és matematikai statisztika</t>
  </si>
  <si>
    <t>ft4valsta0m17ga</t>
  </si>
  <si>
    <t>ft4elmfiz3f17ea</t>
  </si>
  <si>
    <t>Kvantummechanika és statisztikus fizika</t>
  </si>
  <si>
    <t>ft4elmfiz3f17ga</t>
  </si>
  <si>
    <t>4.B Csillagászat elméleti képzési modul</t>
  </si>
  <si>
    <t>csbevcsil1g17ea</t>
  </si>
  <si>
    <t>Bevezetés a csillagászatba 1</t>
  </si>
  <si>
    <t>Forgácsné Dajka Emese</t>
  </si>
  <si>
    <t>csbevcsil2g17ea</t>
  </si>
  <si>
    <t>Bevezetés a csillagászatba 2</t>
  </si>
  <si>
    <t>csbevcsil3g17ea</t>
  </si>
  <si>
    <t>Bevezetés a csillagászatba 3</t>
  </si>
  <si>
    <t>csbevcsil4g17ea</t>
  </si>
  <si>
    <t>Bevezetés a csillagászatba 4</t>
  </si>
  <si>
    <t>csasztrom1g17ea</t>
  </si>
  <si>
    <t>Asztrometria 1</t>
  </si>
  <si>
    <t>Süli Áron</t>
  </si>
  <si>
    <t>csasztrom2g17ea</t>
  </si>
  <si>
    <t>Asztrometria 2</t>
  </si>
  <si>
    <t>csasztrof1g17ea</t>
  </si>
  <si>
    <t>Asztrofizika 1</t>
  </si>
  <si>
    <t>csasztrof2g17ea</t>
  </si>
  <si>
    <t>Asztrofizika 2</t>
  </si>
  <si>
    <t>Űrcsillagászat 1</t>
  </si>
  <si>
    <t>Tóth L. Viktor</t>
  </si>
  <si>
    <t>cscsillsz1g17ga</t>
  </si>
  <si>
    <t>Csillagászati szeminárium 1</t>
  </si>
  <si>
    <t>cscsillsz2g17ga</t>
  </si>
  <si>
    <t>Csillagászati szeminárium 2</t>
  </si>
  <si>
    <t>csinfocsi1g17ga</t>
  </si>
  <si>
    <t>Informatika a csillagászatban 1</t>
  </si>
  <si>
    <t>csinfocsi2g17ga</t>
  </si>
  <si>
    <t>Informatika a csillagászatban 2</t>
  </si>
  <si>
    <t>csinfocsi3g17ga</t>
  </si>
  <si>
    <t>Informatika a csillagászatban 3</t>
  </si>
  <si>
    <t>4.C Gyakorlati szakmai képzési modul</t>
  </si>
  <si>
    <t>cseszlgyk1g17ga</t>
  </si>
  <si>
    <t>Csillagászati észlelési gyakorlatok 1.</t>
  </si>
  <si>
    <t>Sándor Zsolt</t>
  </si>
  <si>
    <t>cseszlgyk2g17ga</t>
  </si>
  <si>
    <t>Csillagászati észlelési gyakorlatok 2</t>
  </si>
  <si>
    <t>cseszlgyk3g17ga</t>
  </si>
  <si>
    <t>Csillagászati észlelési gyakorlatok 3</t>
  </si>
  <si>
    <t>cseszlgyk4g17ga</t>
  </si>
  <si>
    <t>Csillagászati észlelési gyakorlatok 4</t>
  </si>
  <si>
    <t>4.D Kötelezően választható tárgyak</t>
  </si>
  <si>
    <t>Bármilyen, a földtudományi közös képzés 1B, vagy 2B moduljában meghirdettet kurzus, teljesítendő összesen 5 kredit.</t>
  </si>
  <si>
    <t>csszakgyakg17za</t>
  </si>
  <si>
    <t>5. Szakdolgozati szeminárium</t>
  </si>
  <si>
    <t>szakdftcsig17da</t>
  </si>
  <si>
    <t>Szakdolgozati szeminárium</t>
  </si>
  <si>
    <t>Csillagászat specializáció tantervi hálója</t>
  </si>
  <si>
    <t>Kötelezően választható földtudományi tárgyak</t>
  </si>
  <si>
    <t>összesen 5 kredit teljesítendő</t>
  </si>
  <si>
    <t xml:space="preserve">Matematika 3 </t>
  </si>
  <si>
    <t>geofnummodg17ga</t>
  </si>
  <si>
    <t>Numerikus módszerek</t>
  </si>
  <si>
    <t>Balázs László</t>
  </si>
  <si>
    <t>4.B Földfizikai modul</t>
  </si>
  <si>
    <t>geofterinfg17ga</t>
  </si>
  <si>
    <t>Geoinformatika geofizikusoknak</t>
  </si>
  <si>
    <t>geofprogrmg17ga</t>
  </si>
  <si>
    <t>Programozás geofizikusoknak</t>
  </si>
  <si>
    <t>geofadatfdg17ga</t>
  </si>
  <si>
    <t>Geofizikai adatfeldolgozás</t>
  </si>
  <si>
    <t>geofnagysrg17ga</t>
  </si>
  <si>
    <t>Nagyságrendek a földtudományban</t>
  </si>
  <si>
    <t>geoffoldalg17ea</t>
  </si>
  <si>
    <t>A Föld alakja és nehézségi erőtere</t>
  </si>
  <si>
    <t>geofmagnesg17ea</t>
  </si>
  <si>
    <t>Földmágnesség és a Föld körüli térség fizikája</t>
  </si>
  <si>
    <t>Lipovics Tamás</t>
  </si>
  <si>
    <t>geoffbelsog17ea</t>
  </si>
  <si>
    <t>A Föld belső szerkezete</t>
  </si>
  <si>
    <t>Galsa Attila</t>
  </si>
  <si>
    <t>geofgeoterg17ea</t>
  </si>
  <si>
    <t>Geotermika és radiometrikus kormeghatározás</t>
  </si>
  <si>
    <t>Lenkey László</t>
  </si>
  <si>
    <t>geofglobalg17ea</t>
  </si>
  <si>
    <t>Globális változások</t>
  </si>
  <si>
    <t>4.C Alkalmazott geofizika modul</t>
  </si>
  <si>
    <t>geofgravimg17ea</t>
  </si>
  <si>
    <t>Gravitációs és mágneses kutatómódszer</t>
  </si>
  <si>
    <t>Kis Károly</t>
  </si>
  <si>
    <t>geofgravimg17ga</t>
  </si>
  <si>
    <t>geofelektrg17ea</t>
  </si>
  <si>
    <t>Geoelektromos kutatómódszer</t>
  </si>
  <si>
    <t>geofelektrg17ga</t>
  </si>
  <si>
    <t>geofalkgeog17ga</t>
  </si>
  <si>
    <t>Alkalmazott geofizika</t>
  </si>
  <si>
    <t>Visnovitz Ferenc</t>
  </si>
  <si>
    <t>geofnukleag17ga</t>
  </si>
  <si>
    <t>Nukleáris módszerek a geofizikában</t>
  </si>
  <si>
    <t>geofszeizmg17ea</t>
  </si>
  <si>
    <t>Szeizmika</t>
  </si>
  <si>
    <t>Tóth Tamás</t>
  </si>
  <si>
    <t>Surányi Gergely</t>
  </si>
  <si>
    <t>geofmelyfrg17ea</t>
  </si>
  <si>
    <t>Mélyfúrási geofizika</t>
  </si>
  <si>
    <t>Drahos Dezső</t>
  </si>
  <si>
    <t>geofmelyfrg17ga</t>
  </si>
  <si>
    <t>geofterep1g17ta</t>
  </si>
  <si>
    <t>Terepgyakorlat 1</t>
  </si>
  <si>
    <t>geofterep2g17ta</t>
  </si>
  <si>
    <t>Terepgyakorlat 2</t>
  </si>
  <si>
    <t>geofszakmgg17za</t>
  </si>
  <si>
    <t>Szakmai gyakorlat (geofizika)</t>
  </si>
  <si>
    <t>geofmodszig17ga</t>
  </si>
  <si>
    <t>Geofizikai kutatások módszertana és irányítása</t>
  </si>
  <si>
    <t>szakdftgfzg17da</t>
  </si>
  <si>
    <t>Geofizika specializáció tantervi hálója</t>
  </si>
  <si>
    <t>Szakmai gyakorlat (csillagász)</t>
  </si>
  <si>
    <t>ft2szerft0g17ga</t>
  </si>
  <si>
    <t>Deák-Kövér Szilvia</t>
  </si>
  <si>
    <t xml:space="preserve">Havasi Ágnes </t>
  </si>
  <si>
    <t>Zempléni András</t>
  </si>
  <si>
    <t>ft4aramfi0f17ea</t>
  </si>
  <si>
    <t>Áramlások fizikája</t>
  </si>
  <si>
    <t>Jánosi Imre</t>
  </si>
  <si>
    <t>metvszmet0g17ea</t>
  </si>
  <si>
    <t>Vektorszámítás a meteorológiában</t>
  </si>
  <si>
    <t>metnummod0g17ea</t>
  </si>
  <si>
    <t>Numerikus módszerek a meteorológiában</t>
  </si>
  <si>
    <t>metnummod0g17ga</t>
  </si>
  <si>
    <t>Havasi Ágnes</t>
  </si>
  <si>
    <t xml:space="preserve">Matematika 2.                                            </t>
  </si>
  <si>
    <t>4.B Általános meteorológia és klimatológia modul</t>
  </si>
  <si>
    <t>metaltmet1g17ea</t>
  </si>
  <si>
    <t>Általános meteorológia 1</t>
  </si>
  <si>
    <t>metaltmet2g17ea</t>
  </si>
  <si>
    <t>Általános meteorológia 2</t>
  </si>
  <si>
    <t>metaltmet2g17ga</t>
  </si>
  <si>
    <t>metklimat0g17ea</t>
  </si>
  <si>
    <t>Klimatológia</t>
  </si>
  <si>
    <t>metklimat0g17ga</t>
  </si>
  <si>
    <t>metalklim0g17ea</t>
  </si>
  <si>
    <t>Alkalmazott klimatológia</t>
  </si>
  <si>
    <t>metalklim0g17ga</t>
  </si>
  <si>
    <t>mettergya0g17ta</t>
  </si>
  <si>
    <t>Terepgyakorlat</t>
  </si>
  <si>
    <t>Mészáros róbert</t>
  </si>
  <si>
    <t>metevnygy0g17ta</t>
  </si>
  <si>
    <t>Évközi és nyári terepgyakorlat</t>
  </si>
  <si>
    <t>4.C Dinamikus meteorológiai és légkörfizikai modul</t>
  </si>
  <si>
    <t>metszinop1g17ea</t>
  </si>
  <si>
    <t>Szinoptikus meteorológia</t>
  </si>
  <si>
    <t>metlegfiz1g17ea</t>
  </si>
  <si>
    <t>Légkörfizika 1</t>
  </si>
  <si>
    <t>metlegfiz1g17ga</t>
  </si>
  <si>
    <t>metlegfiz2g17ea</t>
  </si>
  <si>
    <t>Légkörfizika 2</t>
  </si>
  <si>
    <t>metlegfiz2g17ga</t>
  </si>
  <si>
    <t>metlevkem0g17ea</t>
  </si>
  <si>
    <t>Levegőkémia</t>
  </si>
  <si>
    <t>metlevkem0g17ga</t>
  </si>
  <si>
    <t>Haszpra László</t>
  </si>
  <si>
    <t>metdinmet1g17ea</t>
  </si>
  <si>
    <t>Dinamikus meteorológia 1.</t>
  </si>
  <si>
    <t>metdinmet1g17ga</t>
  </si>
  <si>
    <t>metdinmet2g17ea</t>
  </si>
  <si>
    <t>Dinamikus meteorológia 2</t>
  </si>
  <si>
    <t>metdinmet2g17ga</t>
  </si>
  <si>
    <t>metszakgy0g17za</t>
  </si>
  <si>
    <t>szakdmeteog17da</t>
  </si>
  <si>
    <t xml:space="preserve">Dinamikus meteorológia 1 </t>
  </si>
  <si>
    <t>Bármilyen, a földtudományi közös képzés 1B, vagy 2B moduljában meghirdettet kurzus, teljesítendő összesen 4 kredit.</t>
  </si>
  <si>
    <t>összesen 4 kredit teljesítendő</t>
  </si>
  <si>
    <t>Szakmai gyakorlat (meteorológia)</t>
  </si>
  <si>
    <t>Meteorológia specializáció tantervi hálója</t>
  </si>
  <si>
    <t>4.A. Térképész specializáció, kötelező modul</t>
  </si>
  <si>
    <t>Műholdas helymeghatározás</t>
  </si>
  <si>
    <t>Térképészet alapjai</t>
  </si>
  <si>
    <t>Földrajzi nevek</t>
  </si>
  <si>
    <t>Általános gazdaság- és társadalomföldrajz</t>
  </si>
  <si>
    <t>Magyarország gazdaság- és társadalomföldrajza</t>
  </si>
  <si>
    <t>Térképészeti földrajz (Kárpát-medence)</t>
  </si>
  <si>
    <t>Térképészeti földrajz (Európa)</t>
  </si>
  <si>
    <t>Térképészeti földrajz (Világ)</t>
  </si>
  <si>
    <t>Domborzattan</t>
  </si>
  <si>
    <t xml:space="preserve">Térképszerű ábrázolások </t>
  </si>
  <si>
    <t>Topográfiai térképek (térképrendszerek, térképhasználat, tájékozódás)</t>
  </si>
  <si>
    <t>A térképi adatábrázolás grafikai módszerei</t>
  </si>
  <si>
    <t>Tematikus térképek a geotudományokban</t>
  </si>
  <si>
    <t>Digitális kartográfia (alapismeretek)</t>
  </si>
  <si>
    <t>Geoinformatika a térképészetben</t>
  </si>
  <si>
    <t>Térképészeti számítások</t>
  </si>
  <si>
    <t>Térképrajz és -technológia 1.</t>
  </si>
  <si>
    <t>Térképrajz és -technológia 2.</t>
  </si>
  <si>
    <t>Térképtárak és -gyűjtemények</t>
  </si>
  <si>
    <t>Multimédia a kartográfiában</t>
  </si>
  <si>
    <t>UNIX/Linux</t>
  </si>
  <si>
    <t>3D modellezés a térinformatikában</t>
  </si>
  <si>
    <t>Webtérképek</t>
  </si>
  <si>
    <t>Tájfutó térképek helyesbítése</t>
  </si>
  <si>
    <t>Földrajzi felfedezések az interneten</t>
  </si>
  <si>
    <t>Vállalkozástan</t>
  </si>
  <si>
    <t>Amerikai őskultúrák térképészeti emlékei</t>
  </si>
  <si>
    <t>Geomatika</t>
  </si>
  <si>
    <t>Térképesztétika 1.</t>
  </si>
  <si>
    <t>Térképesztétika 2.</t>
  </si>
  <si>
    <t>A Google-Earth alkalmazása a földtudományokban</t>
  </si>
  <si>
    <t>Glóbuszok digitalizálása</t>
  </si>
  <si>
    <t>glgasvany1g17ea</t>
  </si>
  <si>
    <t>Ásványtan 1.</t>
  </si>
  <si>
    <t>Ásványtan 1. gyakorlat</t>
  </si>
  <si>
    <t>Gherdán Katalin</t>
  </si>
  <si>
    <t>glgfoldt10g17ea</t>
  </si>
  <si>
    <t>Elemző földtan 1.</t>
  </si>
  <si>
    <t>glgfoldt10g17ga</t>
  </si>
  <si>
    <t>Elemző földtan 1. gyakorlat</t>
  </si>
  <si>
    <t>glgosleny1g17ea</t>
  </si>
  <si>
    <t>Őslénytan 1.</t>
  </si>
  <si>
    <t>glgosleny1g17ga</t>
  </si>
  <si>
    <t>Őslénytan 1. gyakorlat</t>
  </si>
  <si>
    <t>Tóth Emőke</t>
  </si>
  <si>
    <t>glgfterep1g17ta</t>
  </si>
  <si>
    <t>Földtani terepgyakorlat 1.</t>
  </si>
  <si>
    <t>glgasvany2g17ea</t>
  </si>
  <si>
    <t>Ásványtan 2.</t>
  </si>
  <si>
    <t>Ásványtan 2. gyakorlat</t>
  </si>
  <si>
    <t>glgfoldt20g17ea</t>
  </si>
  <si>
    <t>Elemző földtan 2.</t>
  </si>
  <si>
    <t>glgfoldt20g17ga</t>
  </si>
  <si>
    <t>Elemző földtan 2. gyakorlat</t>
  </si>
  <si>
    <t>glgosleny2g17ea</t>
  </si>
  <si>
    <t>Őslénytan 2.</t>
  </si>
  <si>
    <t>glgosleny2g17ga</t>
  </si>
  <si>
    <t>Őslénytan 2. gyakorlat</t>
  </si>
  <si>
    <t>glgmagkoz0g17ea</t>
  </si>
  <si>
    <t>Magmás kőzettan</t>
  </si>
  <si>
    <t>glgmagkoz0g17ga</t>
  </si>
  <si>
    <t>Magmás kőzettan gyakorlat</t>
  </si>
  <si>
    <t>Szakmány György</t>
  </si>
  <si>
    <t>glgfotort0g17ea</t>
  </si>
  <si>
    <t>Földtörténet</t>
  </si>
  <si>
    <t>glgfotort0g17ga</t>
  </si>
  <si>
    <t>Földtörténet gyakorlat</t>
  </si>
  <si>
    <t>glgretegt0g17ea</t>
  </si>
  <si>
    <t>Rétegtan</t>
  </si>
  <si>
    <t>glggeokem0g17ea</t>
  </si>
  <si>
    <t>Geokémia</t>
  </si>
  <si>
    <t>glggeokem0g17ga</t>
  </si>
  <si>
    <t>Geokémia gyakorlat</t>
  </si>
  <si>
    <t>glgmetulk0g17ea</t>
  </si>
  <si>
    <t>Metamorf és üledékes kőzettan</t>
  </si>
  <si>
    <t>glgmetulk0g17ga</t>
  </si>
  <si>
    <t>Metamorf és üledékes kőzettan gyakorlat</t>
  </si>
  <si>
    <t>glgkomikr0g17la</t>
  </si>
  <si>
    <t>Kőzetmikroszkópia</t>
  </si>
  <si>
    <t>glgfterep2g17ta</t>
  </si>
  <si>
    <t>Földtani terepgyakorlat 2.</t>
  </si>
  <si>
    <t>glgszedim0g17ea</t>
  </si>
  <si>
    <t>Szedimentológia</t>
  </si>
  <si>
    <t>glgszedim0g17la</t>
  </si>
  <si>
    <t>Szedimentológia gyakorlat</t>
  </si>
  <si>
    <t>glgadatft0g17ea</t>
  </si>
  <si>
    <t>Adatelemzés a földtanban</t>
  </si>
  <si>
    <t>Adatelemzés a földtanban gyakorlat</t>
  </si>
  <si>
    <t>glggeolam0g17la</t>
  </si>
  <si>
    <t>Geológiai anyagvizsgálati módszerek</t>
  </si>
  <si>
    <t>glgmikmin0g17ga</t>
  </si>
  <si>
    <t>Mikromineralógia</t>
  </si>
  <si>
    <t>glgagyaga0g17ea</t>
  </si>
  <si>
    <t>Németh Tibor</t>
  </si>
  <si>
    <t>glgpetrel0g17la</t>
  </si>
  <si>
    <t>Petrográfiai elemzések</t>
  </si>
  <si>
    <t>glgosmlel0g17ea</t>
  </si>
  <si>
    <t>Nevezetes ősmaradvány lelőhelyek</t>
  </si>
  <si>
    <t>glggerpal0g17ea</t>
  </si>
  <si>
    <t>Gerinces paleontológia</t>
  </si>
  <si>
    <t>glgkarbul0g17ea</t>
  </si>
  <si>
    <t>Jelenkori karbonátos üledékképződési környezetek</t>
  </si>
  <si>
    <t>Haas János</t>
  </si>
  <si>
    <t>4.C Szakmai gyakorlat</t>
  </si>
  <si>
    <t>glgszakgy0g17za</t>
  </si>
  <si>
    <t>szakdgeolog17da</t>
  </si>
  <si>
    <t>Geológia specializáció tantervi hálója</t>
  </si>
  <si>
    <t>glgasvany1g17la</t>
  </si>
  <si>
    <t>összesen 10 kredit teljesítendő</t>
  </si>
  <si>
    <t>4.E Szakmai gyakorlat</t>
  </si>
  <si>
    <t xml:space="preserve">4.E Szakmai gyakorlat </t>
  </si>
  <si>
    <t>Szakmai gyakorlat (geológia)</t>
  </si>
  <si>
    <t>Földtudományi alapszak specializációs képzések tantervi hálója, 2017. szeptemberétől</t>
  </si>
  <si>
    <t>glgasvany2g17la</t>
  </si>
  <si>
    <t>Általános természetföldrajz</t>
  </si>
  <si>
    <t>Mari László</t>
  </si>
  <si>
    <t>glgszedim0g17ga</t>
  </si>
  <si>
    <t>glgadatft0g17ga</t>
  </si>
  <si>
    <t>csssurcsi1g17ea</t>
  </si>
  <si>
    <t>ft2infmet0g17la</t>
  </si>
  <si>
    <t>ft2metadf0g17la</t>
  </si>
  <si>
    <t>metszinop1g17la</t>
  </si>
  <si>
    <r>
      <t>Szerkezetföldtan</t>
    </r>
    <r>
      <rPr>
        <b/>
        <vertAlign val="superscript"/>
        <sz val="10"/>
        <rFont val="Arial"/>
        <family val="2"/>
      </rPr>
      <t>3</t>
    </r>
  </si>
  <si>
    <r>
      <t>Szerkezetföldtan gyakorlat</t>
    </r>
    <r>
      <rPr>
        <b/>
        <vertAlign val="superscript"/>
        <sz val="10"/>
        <rFont val="Arial"/>
        <family val="2"/>
      </rPr>
      <t>3</t>
    </r>
  </si>
  <si>
    <t xml:space="preserve">4.D Szakmai gyakorlat </t>
  </si>
  <si>
    <t>elmfiz2bf17ea</t>
  </si>
  <si>
    <t>Elektrodinamika B</t>
  </si>
  <si>
    <t>Bántay Péter</t>
  </si>
  <si>
    <t>elmfiz1bf17ea</t>
  </si>
  <si>
    <t>Elméleti mechanika B</t>
  </si>
  <si>
    <t>Elektrodinamika G</t>
  </si>
  <si>
    <t>Elméleti mechanika G</t>
  </si>
  <si>
    <t>elmfiz2gf17ga</t>
  </si>
  <si>
    <t>elmfiz1gf17ga</t>
  </si>
  <si>
    <t xml:space="preserve">Katz Sándor </t>
  </si>
  <si>
    <t>Cserti József</t>
  </si>
  <si>
    <t>Szalai Zoltán</t>
  </si>
  <si>
    <t>Zentainé Czauner Brigitta</t>
  </si>
  <si>
    <t>Erős Anita</t>
  </si>
  <si>
    <t>geofszeizmg17ga</t>
  </si>
  <si>
    <t>Kötelezően választható  tárgyak</t>
  </si>
  <si>
    <t>Specializáció felelős: dr. Petrovay Kristóf</t>
  </si>
  <si>
    <t>Specializáció felelős: dr.Timár Gábor</t>
  </si>
  <si>
    <t>Specializáció felelős: dr.Mészáros Róbert</t>
  </si>
  <si>
    <t>Specializáció felelős: dr.Harangi Szabolcs</t>
  </si>
  <si>
    <t>Közös képzés tantervi hálója</t>
  </si>
  <si>
    <t>Szakfelelős: dr. Bartholy Judit</t>
  </si>
  <si>
    <t>Kritérium tárgyak</t>
  </si>
  <si>
    <t>Kötelezően választható (a modulon belül bármely természettudományi tárgy közül)</t>
  </si>
  <si>
    <t>összesen 15 kredit teljesítendő</t>
  </si>
  <si>
    <t>Az 2.B mobulban 22 kredit teljesítendő. A szakterületenként vastagon szedett kurzusok a témakörnek megfelelő specializációt választóknak kötelezően teljesítendők. Azon hallgatóknak, akiknek nincs előírva 22 kreditnyi kötelező tárgy, a kötelező kurzusokon kívül az összesen 22 kredit teljesítéséhez még hiányzó többi kreditet a modulon belül bármely földtudományi tárgy közül szabadon választhatják. Felhívjuk a figyelmüket, hogy a megszámozott (felső index) tárgyakat az alábbi specializációt választott hallgatók nem választhatják: 1 geológia, 2 geográfia, 3 geofizika.</t>
  </si>
  <si>
    <t>frovezetl17ea</t>
  </si>
  <si>
    <t>Varga György</t>
  </si>
  <si>
    <t>Nagy Balázs</t>
  </si>
  <si>
    <t>Szabó Mária</t>
  </si>
  <si>
    <t>Farkas György</t>
  </si>
  <si>
    <t>Czirfusz Márton</t>
  </si>
  <si>
    <t>Kukely György</t>
  </si>
  <si>
    <t>Berki Márton</t>
  </si>
  <si>
    <t>Győri Róbert</t>
  </si>
  <si>
    <t>Szabó Pál</t>
  </si>
  <si>
    <t>Bottlik Zsolt</t>
  </si>
  <si>
    <t>3 nap</t>
  </si>
  <si>
    <t>A Kárpát-medence biogeográfiája</t>
  </si>
  <si>
    <t>Etnikumok és vallások földrajza</t>
  </si>
  <si>
    <t>karsztvedl17ea</t>
  </si>
  <si>
    <t>Karsztos tájak környezetvédelme</t>
  </si>
  <si>
    <t>A környezetpolitika alapjai</t>
  </si>
  <si>
    <t>sarktengl17ea</t>
  </si>
  <si>
    <t>Sarkvidékek, tengerek természetföldrajza</t>
  </si>
  <si>
    <t>Vulkanológia</t>
  </si>
  <si>
    <t>Antropogén geomorfológia</t>
  </si>
  <si>
    <t>tiszal17ea</t>
  </si>
  <si>
    <t>Ember és Tisza</t>
  </si>
  <si>
    <t>Bevezetés a természet- és környezetvédelembe</t>
  </si>
  <si>
    <t>Munkácsy Béla</t>
  </si>
  <si>
    <t>japanfl17ea</t>
  </si>
  <si>
    <t>Japán földrajza</t>
  </si>
  <si>
    <t>Darabos Gabriella</t>
  </si>
  <si>
    <t>Magyarország környezetpolitikája</t>
  </si>
  <si>
    <t>marskutl17ea</t>
  </si>
  <si>
    <t>Mars-kutatás</t>
  </si>
  <si>
    <t>naprendl17ga</t>
  </si>
  <si>
    <t>A Naprendszer formakincse és tanulmányozásának módszerei</t>
  </si>
  <si>
    <t>A globalizáció térségi hatásai</t>
  </si>
  <si>
    <t>Nemes Nagy József</t>
  </si>
  <si>
    <t>Csüllög Gábor</t>
  </si>
  <si>
    <t>lezerszl17ga</t>
  </si>
  <si>
    <t>Lézeres szemcseelemzés</t>
  </si>
  <si>
    <t>Szalay Zoltán</t>
  </si>
  <si>
    <t>fenntartl17ea</t>
  </si>
  <si>
    <t>Fenntartható energiagazdálkodás 1.</t>
  </si>
  <si>
    <t>fenntart2l17ea</t>
  </si>
  <si>
    <t>Fenntartható energiagazdálkodás 2.</t>
  </si>
  <si>
    <t>energazdl17ea</t>
  </si>
  <si>
    <t>Tervezés és stratégiaalkotás az energiagazdálkodásban</t>
  </si>
  <si>
    <t>A földrajztudomány története</t>
  </si>
  <si>
    <t>Péró Csaba</t>
  </si>
  <si>
    <t>Statisztika a természetföldrajzban</t>
  </si>
  <si>
    <t>Telbisz Tamás</t>
  </si>
  <si>
    <t>Szalkai Gábor</t>
  </si>
  <si>
    <t>összesen 26 teljesítendő</t>
  </si>
  <si>
    <t>Megjegyzés: A közös képzésben is szereplő kötelezően választható tárgyak csak egyszer vehetők figyelembe. A választható tárgyak felvétele előtt kérjük tájékozódjon a tárgyakról a tárgy oktatójánál! Figyelem! A válaszható tárgyak nem minden esetben kerülnek meghirdetésre minden félévben vagy évben!</t>
  </si>
  <si>
    <t>Geográfia specializáció tantervi hálója</t>
  </si>
  <si>
    <t>Specializáció felelős: dr.Karátson Dávid</t>
  </si>
  <si>
    <t>belsoeroeal17ea</t>
  </si>
  <si>
    <t>belsoerogyl17ga</t>
  </si>
  <si>
    <t>vizfoldreal17ea</t>
  </si>
  <si>
    <t>vizfoldrgyl17ga</t>
  </si>
  <si>
    <t>kulsoeroeal17ea</t>
  </si>
  <si>
    <t>kulsoerogyl17ga</t>
  </si>
  <si>
    <t>termszineal17ea</t>
  </si>
  <si>
    <t>termszingyl17ga</t>
  </si>
  <si>
    <t>biogeoeal17ea</t>
  </si>
  <si>
    <t>biogeogyl17ga</t>
  </si>
  <si>
    <t>neptelepeal17ea</t>
  </si>
  <si>
    <t>gazdfr1l17ea</t>
  </si>
  <si>
    <t>gazdfr2l17ea</t>
  </si>
  <si>
    <t>kulturfreal17ea</t>
  </si>
  <si>
    <t>karpat1eal17ea</t>
  </si>
  <si>
    <t>karpatgyl17ga</t>
  </si>
  <si>
    <t>karpat2eal17ea</t>
  </si>
  <si>
    <t>motarsf1eal17ea</t>
  </si>
  <si>
    <t>motarsf2eal17ea</t>
  </si>
  <si>
    <t>eutermfl17ea</t>
  </si>
  <si>
    <t>eutarsf1eal17ea</t>
  </si>
  <si>
    <t>eutarsf2eal17ea</t>
  </si>
  <si>
    <t>etermftgyl17ta</t>
  </si>
  <si>
    <t>ntermftgyl17ta</t>
  </si>
  <si>
    <t>karpatbiol17ga</t>
  </si>
  <si>
    <t>etnikuml17ea</t>
  </si>
  <si>
    <t>kornypoll17ea</t>
  </si>
  <si>
    <t>vulkanl17em</t>
  </si>
  <si>
    <t>antropogenl17ea</t>
  </si>
  <si>
    <t>bevtermvedl17ea</t>
  </si>
  <si>
    <t>mokornypoll17ea</t>
  </si>
  <si>
    <t>globall17ga</t>
  </si>
  <si>
    <t>karpattortl17ea</t>
  </si>
  <si>
    <t>foldrtortl17ea</t>
  </si>
  <si>
    <t>hidrol17ea</t>
  </si>
  <si>
    <t>statterml17la</t>
  </si>
  <si>
    <t>tablazatl17la</t>
  </si>
  <si>
    <t>Térképész és geoinformatika specializáció tantervi hálója</t>
  </si>
  <si>
    <t>Specializáció felelős: dr.Elek István</t>
  </si>
  <si>
    <t>TÉRKÉPÉSZ ÉS GEOINFORMATIKA TÉMAKÖR</t>
  </si>
  <si>
    <t>Irás Krisztina</t>
  </si>
  <si>
    <t>Jesús Reyes</t>
  </si>
  <si>
    <t>Gede Mátyás</t>
  </si>
  <si>
    <t>Gercsák Gábor</t>
  </si>
  <si>
    <t>Kovács Béla</t>
  </si>
  <si>
    <t>Albert Gáspár</t>
  </si>
  <si>
    <t>Török Zsolt</t>
  </si>
  <si>
    <t>ft4muhe0t17ea</t>
  </si>
  <si>
    <t>ft4muhe0t17ga</t>
  </si>
  <si>
    <t>ft4foltr0t17ea</t>
  </si>
  <si>
    <t>ft4foltr0t17ga</t>
  </si>
  <si>
    <t>ft4tal0t17ea</t>
  </si>
  <si>
    <t>ft4tal0t17ga</t>
  </si>
  <si>
    <t>ft4folne0t17ea</t>
  </si>
  <si>
    <t>ft4folne0t17ga</t>
  </si>
  <si>
    <t>ft4tefol0g17ea</t>
  </si>
  <si>
    <t>ft4gafol0g17ea</t>
  </si>
  <si>
    <t>ft4mogtf0g17ea</t>
  </si>
  <si>
    <t>ft4tkfol0t17ea</t>
  </si>
  <si>
    <t>ft4tkfoe0t17ea</t>
  </si>
  <si>
    <t>ft4tkfov0t17ea</t>
  </si>
  <si>
    <t>ft4domb0t17ea</t>
  </si>
  <si>
    <t>ft4terab0t17ea</t>
  </si>
  <si>
    <t>ft4terab0t17ga</t>
  </si>
  <si>
    <t>ft4topt0t17ea</t>
  </si>
  <si>
    <t>ft4topt0t17ga</t>
  </si>
  <si>
    <t>ft4tszab0t17ea</t>
  </si>
  <si>
    <t>ft4tszab0t17ga</t>
  </si>
  <si>
    <t>ft4ttgeo0t17ea</t>
  </si>
  <si>
    <t>ft4ttgeo0t17ga</t>
  </si>
  <si>
    <t>ft4digka0t17ea</t>
  </si>
  <si>
    <t>ft4tesza0t17ea</t>
  </si>
  <si>
    <t>ft4digka0t17ga</t>
  </si>
  <si>
    <t>ft4gite0t17ea</t>
  </si>
  <si>
    <t>ft4gite0t17ga</t>
  </si>
  <si>
    <t>ft4tesza0t17ga</t>
  </si>
  <si>
    <t>ft4terto0t17ea</t>
  </si>
  <si>
    <t>ft4trgy0t17ea</t>
  </si>
  <si>
    <t>ft4mult0t17ea</t>
  </si>
  <si>
    <t>ft4uxlx0t17ga</t>
  </si>
  <si>
    <t>ft43d0t17ga</t>
  </si>
  <si>
    <t>ft4webt0t17ea</t>
  </si>
  <si>
    <t>ft4taft0t17ea</t>
  </si>
  <si>
    <t>ft4fofe0t17ea</t>
  </si>
  <si>
    <t>ft4valt0t17ea</t>
  </si>
  <si>
    <t>ft4amok0t17ea</t>
  </si>
  <si>
    <t>ft4gmat0t17ea</t>
  </si>
  <si>
    <t>ft4eszt1t17ga</t>
  </si>
  <si>
    <t>ft4eszt2t17ga</t>
  </si>
  <si>
    <t>ft4goog0t17ga</t>
  </si>
  <si>
    <t>ft4glob0t17ga</t>
  </si>
  <si>
    <t>4.B. Kötelezően választható tárgyak (teljesítendő 4 kredit)</t>
  </si>
  <si>
    <t>Geofizikai folyadékdinamika</t>
  </si>
  <si>
    <t>ft2geofding17ea</t>
  </si>
  <si>
    <t>Régészeti geofizika</t>
  </si>
  <si>
    <t>ft2reggeofg17ea</t>
  </si>
  <si>
    <t>Az 1.B mobulban 15 kredit teljesítendő. A szakterületenként megjelölt kurzusok a témakörnek megfelelő specializációt választóknak kötelezően teljesítendők.</t>
  </si>
  <si>
    <t>Szabadon választott tárgynak elfogadható az a kredit is, amit a specializáción választható tárgyakból  teljesít valaki az ott előírtakon felül, vagy a közös képzés 1B, vagy 2B moduljából többet teljesít az előírtnál.) Teljesítendő összesen 9 kredit. Felhívjuk a figyelmüket, hogy egy adott specializáción kötelező tárgy esetén a más specializáción hasonló címmel, de lényegében ugyanazzal vagy esetleg kevésbé részletes tartalommal szereplő tárgy nem fogadható el szabadon választható tárgynak akkor, ha azt a vonatkozó kötelező tárgy teljesítése utáni félévek valamelyikében veszik fel.</t>
  </si>
  <si>
    <t>összesen 9 kredit teljesítendő</t>
  </si>
  <si>
    <t>DK= D típusú kollokvium</t>
  </si>
  <si>
    <r>
      <t>Bevezetés a kőzettanba</t>
    </r>
    <r>
      <rPr>
        <vertAlign val="superscript"/>
        <sz val="10"/>
        <rFont val="Arial"/>
        <family val="2"/>
      </rPr>
      <t>1</t>
    </r>
  </si>
  <si>
    <r>
      <t>Bevezetés az ásványtanba</t>
    </r>
    <r>
      <rPr>
        <vertAlign val="superscript"/>
        <sz val="10"/>
        <rFont val="Arial"/>
        <family val="2"/>
      </rPr>
      <t>1</t>
    </r>
  </si>
  <si>
    <t>Földtudományi alapszak tantervi hálója 2017. szeptemberétől</t>
  </si>
  <si>
    <t xml:space="preserve">4.C. Szakmai gyakorlat </t>
  </si>
  <si>
    <t>Szakmai gyakorlat (térképészet és geoinformatika)</t>
  </si>
  <si>
    <t>ft4szakgyt17za</t>
  </si>
  <si>
    <t>ft2tergeo0g17ga</t>
  </si>
  <si>
    <t>Zsemle Ferenc</t>
  </si>
  <si>
    <t>Simon Szilvia</t>
  </si>
  <si>
    <t>Ásványtan III.</t>
  </si>
  <si>
    <t>glgeuasny0g17ea</t>
  </si>
  <si>
    <t>Európa ásványi nyersanyagai</t>
  </si>
  <si>
    <t>glgercmik0g17la</t>
  </si>
  <si>
    <t>Ércmikroszkópia</t>
  </si>
  <si>
    <t>Környezeti ásványtan</t>
  </si>
  <si>
    <t>glgmagyas0g17ea</t>
  </si>
  <si>
    <t>Magyarország ásványai</t>
  </si>
  <si>
    <t>glgasvtor0g17ea</t>
  </si>
  <si>
    <t>Ásványtantörténet</t>
  </si>
  <si>
    <t>glgoslmod0g17la</t>
  </si>
  <si>
    <t xml:space="preserve">Őslénytani vizsgálati módszerek </t>
  </si>
  <si>
    <t>glgkagrak0g17ea</t>
  </si>
  <si>
    <t>Kagylósrákok</t>
  </si>
  <si>
    <t>glgkagpal0g17ea</t>
  </si>
  <si>
    <t>Kagylók paleobiológiája</t>
  </si>
  <si>
    <t>glgkokofo0g17ea</t>
  </si>
  <si>
    <t>Kor- és környezetjelzők a földtörténetben</t>
  </si>
  <si>
    <t>glgdinosa0g17ea</t>
  </si>
  <si>
    <t>Dinosauria</t>
  </si>
  <si>
    <t>glgforavi0g17la</t>
  </si>
  <si>
    <t>Foraminifera-vizsgálatok</t>
  </si>
  <si>
    <t>glgasvany3g17va</t>
  </si>
  <si>
    <t>Harman-Tóth Erzsébet</t>
  </si>
  <si>
    <t>Teljesítendő 10 kredit (Felvehető a 2B modulban lévő tárgyak közül - kivéve a geológia specializáción ott kötelező tárgyakat -, és az ebben a modulban felsorolt tárgyak közül)</t>
  </si>
  <si>
    <t>4.A Kötelező 80 kredit</t>
  </si>
  <si>
    <t>4.B Kötelezően választható teljesítendő: 10 kredit</t>
  </si>
  <si>
    <t>Hf</t>
  </si>
  <si>
    <t>szakdfttert17da</t>
  </si>
  <si>
    <t>geogrszakgl17za</t>
  </si>
  <si>
    <t>Szakmai gyakorlat (geográfia)</t>
  </si>
  <si>
    <t>szakdgeogrl17da</t>
  </si>
  <si>
    <t>Novothny Ágnes</t>
  </si>
  <si>
    <t>Ballabás Gábor</t>
  </si>
  <si>
    <t>Természetföldrajz – évközi terepgyakorlat</t>
  </si>
  <si>
    <t>Természet- és környezetföldrajz – nyári terepgyakorlat</t>
  </si>
  <si>
    <t>mofoldtang17ea</t>
  </si>
  <si>
    <t>terepivulkl17ga</t>
  </si>
  <si>
    <t>5 nap*</t>
  </si>
  <si>
    <t>*= szorgalmi időszakon kívül teljesítendő</t>
  </si>
  <si>
    <t>A belső erők földrajza ea.</t>
  </si>
  <si>
    <t>A belső erők földrajza gyak.</t>
  </si>
  <si>
    <t>Vízföldrajz ea.</t>
  </si>
  <si>
    <t>Vízföldrajz gyak.</t>
  </si>
  <si>
    <t>A külső erők földrajza ea.</t>
  </si>
  <si>
    <t xml:space="preserve">A külső erők földrajza gyak. </t>
  </si>
  <si>
    <t>Természetföldrajzi szintézis ea.</t>
  </si>
  <si>
    <t>Természetföldrajzi szintézis gyak.</t>
  </si>
  <si>
    <t xml:space="preserve">Biogeográfia ea. </t>
  </si>
  <si>
    <t>Biogeográfia gyak.</t>
  </si>
  <si>
    <t xml:space="preserve">Népesség- és településföldrajz ea. </t>
  </si>
  <si>
    <t xml:space="preserve">Gazdaságföldrajz I. ea. </t>
  </si>
  <si>
    <t xml:space="preserve">Gazdaságföldrajz II. ea. </t>
  </si>
  <si>
    <t xml:space="preserve">Kulturális földrajz ea. </t>
  </si>
  <si>
    <t xml:space="preserve">A Kárpát-medence természetföldrajza I. ea. </t>
  </si>
  <si>
    <t xml:space="preserve">A Kárpát-medence természetföldrajza gyak. </t>
  </si>
  <si>
    <t xml:space="preserve">A Kárpát-medence természetföldrajza II. ea. </t>
  </si>
  <si>
    <t xml:space="preserve">Magyarország társadalom- és gazdaságföldrajza I. ea. </t>
  </si>
  <si>
    <t>Magyarország társadalom- és gazdaságföldrajza II.ea.</t>
  </si>
  <si>
    <t xml:space="preserve">Európa természetföldrajza ea. </t>
  </si>
  <si>
    <t>Európa regionális társadalomföldrajza I. ea.</t>
  </si>
  <si>
    <t>Európa regionális társadalomföldrajza II. ea.</t>
  </si>
  <si>
    <t>A Kárpát-medence történeti földrajza</t>
  </si>
  <si>
    <t xml:space="preserve">Hidrológia </t>
  </si>
  <si>
    <t xml:space="preserve">Magyarország földtana </t>
  </si>
  <si>
    <t xml:space="preserve">Táblázatkezelés </t>
  </si>
  <si>
    <t xml:space="preserve">A külső erők földrajza ea. </t>
  </si>
  <si>
    <t>A Kárpát-medence természetföldrajza I. ea.</t>
  </si>
  <si>
    <t>negyedidol17em</t>
  </si>
  <si>
    <t>Negyedidőszak-kutatás</t>
  </si>
  <si>
    <t>Agyagásványok</t>
  </si>
  <si>
    <t>ktankasvg17ga</t>
  </si>
  <si>
    <t>Weisburg Tamás</t>
  </si>
  <si>
    <t>(ft4vszfol0m17ga)</t>
  </si>
  <si>
    <t>(Vektorszámítás a földtudományokban)</t>
  </si>
  <si>
    <t>Reyes Nunez José Jesús</t>
  </si>
  <si>
    <t>Szekerka József</t>
  </si>
  <si>
    <t>Faragó Imre</t>
  </si>
  <si>
    <t>Ungvári Zsuzsanna</t>
  </si>
  <si>
    <t>4.A  Általános természetföldrajz modul</t>
  </si>
  <si>
    <t>4.B  Általános társadalomföldrajz modul</t>
  </si>
  <si>
    <t>4.C  Regionális földrajz modul</t>
  </si>
  <si>
    <t>4.D  Geográfiai terepi modul</t>
  </si>
  <si>
    <r>
      <rPr>
        <b/>
        <sz val="10"/>
        <rFont val="Arial"/>
        <family val="2"/>
      </rPr>
      <t>4.E  Kötelezően választható</t>
    </r>
    <r>
      <rPr>
        <sz val="10"/>
        <rFont val="Arial"/>
        <family val="2"/>
      </rPr>
      <t xml:space="preserve"> (teljesítendő a 3-6. félév végéig összesen 26 kredit)</t>
    </r>
  </si>
  <si>
    <t>4.F Intézményen kívüli összefüggő gyakorlati képzés</t>
  </si>
  <si>
    <t>ft1fizika2g17ga</t>
  </si>
  <si>
    <t>ft1adbkez0t17ga</t>
  </si>
  <si>
    <t>ft1geoinf1t17ea</t>
  </si>
  <si>
    <t>ft1fizglg0f17ga</t>
  </si>
  <si>
    <t>Ribárik Gábor</t>
  </si>
  <si>
    <t>ft2terkis0t17ea</t>
  </si>
  <si>
    <t>ft2infter0t17ga</t>
  </si>
  <si>
    <t>ft2terabr0t17ga</t>
  </si>
  <si>
    <t>ft2terkis0t17ga</t>
  </si>
  <si>
    <r>
      <t>Geoinformatikai rendszerek</t>
    </r>
    <r>
      <rPr>
        <b/>
        <vertAlign val="superscript"/>
        <sz val="10"/>
        <rFont val="Arial"/>
        <family val="2"/>
      </rPr>
      <t>3</t>
    </r>
  </si>
  <si>
    <t>ft4trte1t17ga</t>
  </si>
  <si>
    <t>ft4trte2t17ga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</si>
</sst>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  <numFmt numFmtId="165" formatCode="0;&quot;&quot;;&quot;&quot;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25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rgb="FF993366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C0504D"/>
      <name val="Arial"/>
      <family val="2"/>
    </font>
    <font>
      <b/>
      <sz val="10"/>
      <color rgb="FFFF6600"/>
      <name val="Arial"/>
      <family val="2"/>
    </font>
    <font>
      <b/>
      <sz val="10"/>
      <color rgb="FF002060"/>
      <name val="Arial"/>
      <family val="2"/>
    </font>
    <font>
      <b/>
      <sz val="10"/>
      <color rgb="FF4F81BD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Dashed"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/>
      <top/>
      <bottom style="mediumDashed"/>
    </border>
    <border>
      <left style="double"/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double"/>
      <top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thin"/>
    </border>
    <border>
      <left/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double"/>
      <right style="medium"/>
      <top style="thin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thin"/>
      <bottom style="thin"/>
    </border>
    <border>
      <left style="double"/>
      <right style="medium"/>
      <top/>
      <bottom/>
    </border>
    <border>
      <left/>
      <right/>
      <top/>
      <bottom style="double"/>
    </border>
    <border>
      <left style="medium"/>
      <right style="thick"/>
      <top style="thin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ck"/>
      <right style="double"/>
      <top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/>
      <top style="double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double"/>
      <top style="double"/>
      <bottom/>
    </border>
    <border>
      <left style="medium"/>
      <right style="double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7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2" fillId="0" borderId="0" xfId="58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61" fillId="34" borderId="17" xfId="60" applyFont="1" applyFill="1" applyBorder="1" applyAlignment="1">
      <alignment horizontal="right" vertical="center"/>
      <protection/>
    </xf>
    <xf numFmtId="0" fontId="61" fillId="34" borderId="14" xfId="60" applyFont="1" applyFill="1" applyBorder="1" applyAlignment="1">
      <alignment horizontal="right" vertical="center"/>
      <protection/>
    </xf>
    <xf numFmtId="164" fontId="61" fillId="34" borderId="17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164" fontId="61" fillId="34" borderId="11" xfId="0" applyNumberFormat="1" applyFont="1" applyFill="1" applyBorder="1" applyAlignment="1">
      <alignment horizontal="center" vertical="center"/>
    </xf>
    <xf numFmtId="164" fontId="61" fillId="34" borderId="14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6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0" fillId="0" borderId="11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left" vertical="center"/>
    </xf>
    <xf numFmtId="0" fontId="4" fillId="0" borderId="11" xfId="60" applyFont="1" applyFill="1" applyBorder="1" applyAlignment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2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vertical="center"/>
      <protection/>
    </xf>
    <xf numFmtId="0" fontId="2" fillId="35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0" fontId="10" fillId="36" borderId="0" xfId="0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38" xfId="0" applyFont="1" applyFill="1" applyBorder="1" applyAlignment="1">
      <alignment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0" borderId="37" xfId="40" applyFont="1" applyBorder="1" applyAlignment="1">
      <alignment horizontal="center" vertical="center"/>
      <protection/>
    </xf>
    <xf numFmtId="0" fontId="2" fillId="36" borderId="30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0" fontId="2" fillId="36" borderId="45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 wrapText="1"/>
    </xf>
    <xf numFmtId="0" fontId="2" fillId="36" borderId="46" xfId="0" applyFont="1" applyFill="1" applyBorder="1" applyAlignment="1">
      <alignment horizontal="center" vertical="center"/>
    </xf>
    <xf numFmtId="165" fontId="11" fillId="38" borderId="26" xfId="0" applyNumberFormat="1" applyFont="1" applyFill="1" applyBorder="1" applyAlignment="1">
      <alignment horizontal="center" vertical="center"/>
    </xf>
    <xf numFmtId="165" fontId="11" fillId="38" borderId="27" xfId="0" applyNumberFormat="1" applyFont="1" applyFill="1" applyBorder="1" applyAlignment="1">
      <alignment horizontal="center" vertical="center"/>
    </xf>
    <xf numFmtId="165" fontId="11" fillId="38" borderId="45" xfId="0" applyNumberFormat="1" applyFont="1" applyFill="1" applyBorder="1" applyAlignment="1">
      <alignment horizontal="center" vertical="center"/>
    </xf>
    <xf numFmtId="165" fontId="12" fillId="38" borderId="26" xfId="0" applyNumberFormat="1" applyFont="1" applyFill="1" applyBorder="1" applyAlignment="1">
      <alignment horizontal="center" vertical="center"/>
    </xf>
    <xf numFmtId="165" fontId="12" fillId="38" borderId="27" xfId="0" applyNumberFormat="1" applyFont="1" applyFill="1" applyBorder="1" applyAlignment="1">
      <alignment horizontal="center" vertical="center"/>
    </xf>
    <xf numFmtId="165" fontId="12" fillId="38" borderId="45" xfId="0" applyNumberFormat="1" applyFont="1" applyFill="1" applyBorder="1" applyAlignment="1">
      <alignment horizontal="center" vertical="center"/>
    </xf>
    <xf numFmtId="165" fontId="13" fillId="38" borderId="26" xfId="0" applyNumberFormat="1" applyFont="1" applyFill="1" applyBorder="1" applyAlignment="1">
      <alignment horizontal="center" vertical="center"/>
    </xf>
    <xf numFmtId="165" fontId="13" fillId="38" borderId="27" xfId="0" applyNumberFormat="1" applyFont="1" applyFill="1" applyBorder="1" applyAlignment="1">
      <alignment horizontal="center" vertical="center"/>
    </xf>
    <xf numFmtId="165" fontId="13" fillId="38" borderId="45" xfId="0" applyNumberFormat="1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 wrapText="1"/>
    </xf>
    <xf numFmtId="165" fontId="11" fillId="38" borderId="28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 vertical="center"/>
    </xf>
    <xf numFmtId="0" fontId="0" fillId="36" borderId="3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47" xfId="0" applyFont="1" applyBorder="1" applyAlignment="1">
      <alignment/>
    </xf>
    <xf numFmtId="0" fontId="0" fillId="36" borderId="3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33" borderId="51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0" borderId="59" xfId="60" applyFont="1" applyFill="1" applyBorder="1" applyAlignment="1">
      <alignment horizontal="center" vertical="center"/>
      <protection/>
    </xf>
    <xf numFmtId="0" fontId="2" fillId="36" borderId="60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left" vertical="center"/>
    </xf>
    <xf numFmtId="0" fontId="0" fillId="36" borderId="58" xfId="0" applyFont="1" applyFill="1" applyBorder="1" applyAlignment="1">
      <alignment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vertical="center" wrapText="1"/>
    </xf>
    <xf numFmtId="0" fontId="0" fillId="36" borderId="58" xfId="0" applyFont="1" applyFill="1" applyBorder="1" applyAlignment="1">
      <alignment vertical="center" wrapText="1"/>
    </xf>
    <xf numFmtId="0" fontId="2" fillId="36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 wrapText="1"/>
    </xf>
    <xf numFmtId="0" fontId="2" fillId="36" borderId="65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2" fillId="36" borderId="57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 vertical="center" wrapText="1"/>
    </xf>
    <xf numFmtId="0" fontId="0" fillId="36" borderId="66" xfId="0" applyFont="1" applyFill="1" applyBorder="1" applyAlignment="1">
      <alignment vertical="center"/>
    </xf>
    <xf numFmtId="0" fontId="2" fillId="36" borderId="66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4" fontId="6" fillId="40" borderId="48" xfId="0" applyNumberFormat="1" applyFont="1" applyFill="1" applyBorder="1" applyAlignment="1">
      <alignment horizontal="center" vertical="center"/>
    </xf>
    <xf numFmtId="164" fontId="6" fillId="40" borderId="49" xfId="0" applyNumberFormat="1" applyFont="1" applyFill="1" applyBorder="1" applyAlignment="1">
      <alignment horizontal="center" vertical="center"/>
    </xf>
    <xf numFmtId="164" fontId="14" fillId="40" borderId="48" xfId="0" applyNumberFormat="1" applyFont="1" applyFill="1" applyBorder="1" applyAlignment="1">
      <alignment horizontal="center" vertical="center"/>
    </xf>
    <xf numFmtId="164" fontId="14" fillId="40" borderId="49" xfId="0" applyNumberFormat="1" applyFont="1" applyFill="1" applyBorder="1" applyAlignment="1">
      <alignment horizontal="center" vertical="center"/>
    </xf>
    <xf numFmtId="164" fontId="14" fillId="40" borderId="63" xfId="0" applyNumberFormat="1" applyFont="1" applyFill="1" applyBorder="1" applyAlignment="1">
      <alignment horizontal="center" vertical="center"/>
    </xf>
    <xf numFmtId="164" fontId="13" fillId="40" borderId="48" xfId="0" applyNumberFormat="1" applyFont="1" applyFill="1" applyBorder="1" applyAlignment="1">
      <alignment horizontal="center" vertical="center"/>
    </xf>
    <xf numFmtId="164" fontId="13" fillId="40" borderId="49" xfId="0" applyNumberFormat="1" applyFont="1" applyFill="1" applyBorder="1" applyAlignment="1">
      <alignment horizontal="center" vertical="center"/>
    </xf>
    <xf numFmtId="164" fontId="13" fillId="40" borderId="63" xfId="0" applyNumberFormat="1" applyFont="1" applyFill="1" applyBorder="1" applyAlignment="1">
      <alignment horizontal="center" vertical="center"/>
    </xf>
    <xf numFmtId="164" fontId="13" fillId="40" borderId="58" xfId="0" applyNumberFormat="1" applyFont="1" applyFill="1" applyBorder="1" applyAlignment="1">
      <alignment horizontal="center" vertical="center"/>
    </xf>
    <xf numFmtId="0" fontId="2" fillId="41" borderId="67" xfId="0" applyFont="1" applyFill="1" applyBorder="1" applyAlignment="1">
      <alignment horizontal="center" vertical="center"/>
    </xf>
    <xf numFmtId="0" fontId="2" fillId="41" borderId="59" xfId="0" applyFont="1" applyFill="1" applyBorder="1" applyAlignment="1">
      <alignment horizontal="center" vertical="center"/>
    </xf>
    <xf numFmtId="0" fontId="2" fillId="41" borderId="58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vertical="center"/>
    </xf>
    <xf numFmtId="0" fontId="4" fillId="36" borderId="60" xfId="0" applyFont="1" applyFill="1" applyBorder="1" applyAlignment="1">
      <alignment vertical="center"/>
    </xf>
    <xf numFmtId="0" fontId="2" fillId="36" borderId="60" xfId="0" applyFont="1" applyFill="1" applyBorder="1" applyAlignment="1">
      <alignment vertical="center"/>
    </xf>
    <xf numFmtId="0" fontId="2" fillId="0" borderId="59" xfId="60" applyFont="1" applyFill="1" applyBorder="1" applyAlignment="1">
      <alignment horizontal="left" vertical="center"/>
      <protection/>
    </xf>
    <xf numFmtId="164" fontId="63" fillId="40" borderId="49" xfId="0" applyNumberFormat="1" applyFont="1" applyFill="1" applyBorder="1" applyAlignment="1">
      <alignment horizontal="center" vertical="center"/>
    </xf>
    <xf numFmtId="164" fontId="63" fillId="40" borderId="63" xfId="0" applyNumberFormat="1" applyFont="1" applyFill="1" applyBorder="1" applyAlignment="1">
      <alignment horizontal="center" vertical="center"/>
    </xf>
    <xf numFmtId="164" fontId="63" fillId="40" borderId="4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2" fillId="33" borderId="73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 wrapText="1"/>
    </xf>
    <xf numFmtId="0" fontId="2" fillId="33" borderId="74" xfId="0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vertic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4" fillId="33" borderId="7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1" xfId="60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top" wrapText="1"/>
    </xf>
    <xf numFmtId="164" fontId="64" fillId="22" borderId="15" xfId="0" applyNumberFormat="1" applyFont="1" applyFill="1" applyBorder="1" applyAlignment="1">
      <alignment horizontal="center" vertical="center"/>
    </xf>
    <xf numFmtId="164" fontId="64" fillId="22" borderId="12" xfId="0" applyNumberFormat="1" applyFont="1" applyFill="1" applyBorder="1" applyAlignment="1">
      <alignment horizontal="center" vertical="center"/>
    </xf>
    <xf numFmtId="164" fontId="64" fillId="22" borderId="73" xfId="0" applyNumberFormat="1" applyFont="1" applyFill="1" applyBorder="1" applyAlignment="1">
      <alignment horizontal="center" vertical="center"/>
    </xf>
    <xf numFmtId="164" fontId="65" fillId="22" borderId="15" xfId="0" applyNumberFormat="1" applyFont="1" applyFill="1" applyBorder="1" applyAlignment="1">
      <alignment horizontal="center" vertical="center"/>
    </xf>
    <xf numFmtId="164" fontId="65" fillId="22" borderId="12" xfId="0" applyNumberFormat="1" applyFont="1" applyFill="1" applyBorder="1" applyAlignment="1">
      <alignment horizontal="center" vertical="center"/>
    </xf>
    <xf numFmtId="164" fontId="65" fillId="22" borderId="73" xfId="0" applyNumberFormat="1" applyFont="1" applyFill="1" applyBorder="1" applyAlignment="1">
      <alignment horizontal="center" vertical="center"/>
    </xf>
    <xf numFmtId="164" fontId="61" fillId="22" borderId="15" xfId="0" applyNumberFormat="1" applyFont="1" applyFill="1" applyBorder="1" applyAlignment="1">
      <alignment horizontal="center" vertical="center"/>
    </xf>
    <xf numFmtId="164" fontId="61" fillId="22" borderId="12" xfId="0" applyNumberFormat="1" applyFont="1" applyFill="1" applyBorder="1" applyAlignment="1">
      <alignment horizontal="center" vertical="center"/>
    </xf>
    <xf numFmtId="164" fontId="61" fillId="22" borderId="73" xfId="0" applyNumberFormat="1" applyFont="1" applyFill="1" applyBorder="1" applyAlignment="1">
      <alignment horizontal="center" vertical="center"/>
    </xf>
    <xf numFmtId="164" fontId="61" fillId="22" borderId="14" xfId="0" applyNumberFormat="1" applyFont="1" applyFill="1" applyBorder="1" applyAlignment="1">
      <alignment horizontal="center" vertical="center"/>
    </xf>
    <xf numFmtId="164" fontId="64" fillId="22" borderId="10" xfId="0" applyNumberFormat="1" applyFont="1" applyFill="1" applyBorder="1" applyAlignment="1">
      <alignment horizontal="center" vertical="center"/>
    </xf>
    <xf numFmtId="164" fontId="61" fillId="22" borderId="76" xfId="0" applyNumberFormat="1" applyFont="1" applyFill="1" applyBorder="1" applyAlignment="1">
      <alignment horizontal="center" vertical="center"/>
    </xf>
    <xf numFmtId="164" fontId="61" fillId="22" borderId="77" xfId="0" applyNumberFormat="1" applyFont="1" applyFill="1" applyBorder="1" applyAlignment="1">
      <alignment horizontal="center" vertical="center"/>
    </xf>
    <xf numFmtId="164" fontId="61" fillId="22" borderId="78" xfId="0" applyNumberFormat="1" applyFont="1" applyFill="1" applyBorder="1" applyAlignment="1">
      <alignment horizontal="center" vertical="center"/>
    </xf>
    <xf numFmtId="164" fontId="65" fillId="22" borderId="10" xfId="0" applyNumberFormat="1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164" fontId="61" fillId="42" borderId="17" xfId="0" applyNumberFormat="1" applyFont="1" applyFill="1" applyBorder="1" applyAlignment="1">
      <alignment horizontal="center" vertical="center"/>
    </xf>
    <xf numFmtId="164" fontId="61" fillId="42" borderId="11" xfId="0" applyNumberFormat="1" applyFont="1" applyFill="1" applyBorder="1" applyAlignment="1">
      <alignment horizontal="center" vertical="center"/>
    </xf>
    <xf numFmtId="164" fontId="61" fillId="42" borderId="14" xfId="0" applyNumberFormat="1" applyFont="1" applyFill="1" applyBorder="1" applyAlignment="1">
      <alignment horizontal="center" vertical="center"/>
    </xf>
    <xf numFmtId="0" fontId="61" fillId="42" borderId="11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11" xfId="6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top" wrapText="1"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8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33" borderId="13" xfId="57" applyFont="1" applyFill="1" applyBorder="1" applyAlignment="1">
      <alignment vertical="center"/>
      <protection/>
    </xf>
    <xf numFmtId="0" fontId="2" fillId="33" borderId="15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0" fillId="0" borderId="14" xfId="57" applyFont="1" applyFill="1" applyBorder="1" applyAlignment="1">
      <alignment horizontal="left" vertical="center"/>
      <protection/>
    </xf>
    <xf numFmtId="0" fontId="0" fillId="33" borderId="14" xfId="57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164" fontId="65" fillId="22" borderId="15" xfId="57" applyNumberFormat="1" applyFont="1" applyFill="1" applyBorder="1" applyAlignment="1">
      <alignment horizontal="center" vertical="center"/>
      <protection/>
    </xf>
    <xf numFmtId="164" fontId="65" fillId="22" borderId="12" xfId="57" applyNumberFormat="1" applyFont="1" applyFill="1" applyBorder="1" applyAlignment="1">
      <alignment horizontal="center" vertical="center"/>
      <protection/>
    </xf>
    <xf numFmtId="164" fontId="65" fillId="22" borderId="10" xfId="57" applyNumberFormat="1" applyFont="1" applyFill="1" applyBorder="1" applyAlignment="1">
      <alignment horizontal="center" vertical="center"/>
      <protection/>
    </xf>
    <xf numFmtId="164" fontId="66" fillId="22" borderId="15" xfId="57" applyNumberFormat="1" applyFont="1" applyFill="1" applyBorder="1" applyAlignment="1">
      <alignment horizontal="center" vertical="center"/>
      <protection/>
    </xf>
    <xf numFmtId="164" fontId="66" fillId="22" borderId="12" xfId="57" applyNumberFormat="1" applyFont="1" applyFill="1" applyBorder="1" applyAlignment="1">
      <alignment horizontal="center" vertical="center"/>
      <protection/>
    </xf>
    <xf numFmtId="164" fontId="66" fillId="22" borderId="10" xfId="57" applyNumberFormat="1" applyFont="1" applyFill="1" applyBorder="1" applyAlignment="1">
      <alignment horizontal="center" vertical="center"/>
      <protection/>
    </xf>
    <xf numFmtId="164" fontId="66" fillId="22" borderId="15" xfId="0" applyNumberFormat="1" applyFont="1" applyFill="1" applyBorder="1" applyAlignment="1">
      <alignment horizontal="center" vertical="center"/>
    </xf>
    <xf numFmtId="164" fontId="66" fillId="22" borderId="12" xfId="0" applyNumberFormat="1" applyFont="1" applyFill="1" applyBorder="1" applyAlignment="1">
      <alignment horizontal="center" vertical="center"/>
    </xf>
    <xf numFmtId="164" fontId="66" fillId="22" borderId="10" xfId="0" applyNumberFormat="1" applyFont="1" applyFill="1" applyBorder="1" applyAlignment="1">
      <alignment horizontal="center" vertical="center"/>
    </xf>
    <xf numFmtId="164" fontId="66" fillId="22" borderId="73" xfId="0" applyNumberFormat="1" applyFont="1" applyFill="1" applyBorder="1" applyAlignment="1">
      <alignment horizontal="center" vertical="center"/>
    </xf>
    <xf numFmtId="164" fontId="67" fillId="22" borderId="15" xfId="57" applyNumberFormat="1" applyFont="1" applyFill="1" applyBorder="1" applyAlignment="1">
      <alignment horizontal="center" vertical="center"/>
      <protection/>
    </xf>
    <xf numFmtId="164" fontId="67" fillId="22" borderId="12" xfId="57" applyNumberFormat="1" applyFont="1" applyFill="1" applyBorder="1" applyAlignment="1">
      <alignment horizontal="center" vertical="center"/>
      <protection/>
    </xf>
    <xf numFmtId="164" fontId="67" fillId="22" borderId="76" xfId="0" applyNumberFormat="1" applyFont="1" applyFill="1" applyBorder="1" applyAlignment="1">
      <alignment horizontal="center" vertical="center"/>
    </xf>
    <xf numFmtId="164" fontId="67" fillId="22" borderId="77" xfId="0" applyNumberFormat="1" applyFont="1" applyFill="1" applyBorder="1" applyAlignment="1">
      <alignment horizontal="center" vertical="center"/>
    </xf>
    <xf numFmtId="164" fontId="67" fillId="22" borderId="78" xfId="0" applyNumberFormat="1" applyFont="1" applyFill="1" applyBorder="1" applyAlignment="1">
      <alignment horizontal="center" vertical="center"/>
    </xf>
    <xf numFmtId="164" fontId="67" fillId="22" borderId="15" xfId="0" applyNumberFormat="1" applyFont="1" applyFill="1" applyBorder="1" applyAlignment="1">
      <alignment horizontal="center" vertical="center"/>
    </xf>
    <xf numFmtId="164" fontId="67" fillId="22" borderId="12" xfId="0" applyNumberFormat="1" applyFont="1" applyFill="1" applyBorder="1" applyAlignment="1">
      <alignment horizontal="center" vertical="center"/>
    </xf>
    <xf numFmtId="164" fontId="67" fillId="22" borderId="73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left" vertical="center"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2" fillId="33" borderId="14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/>
      <protection/>
    </xf>
    <xf numFmtId="0" fontId="0" fillId="33" borderId="13" xfId="57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2" fillId="42" borderId="17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/>
    </xf>
    <xf numFmtId="0" fontId="4" fillId="33" borderId="14" xfId="57" applyFont="1" applyFill="1" applyBorder="1" applyAlignment="1">
      <alignment horizontal="left" vertical="center"/>
      <protection/>
    </xf>
    <xf numFmtId="0" fontId="2" fillId="33" borderId="14" xfId="0" applyFont="1" applyFill="1" applyBorder="1" applyAlignment="1">
      <alignment horizontal="left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164" fontId="65" fillId="22" borderId="17" xfId="0" applyNumberFormat="1" applyFont="1" applyFill="1" applyBorder="1" applyAlignment="1">
      <alignment horizontal="center" vertical="center"/>
    </xf>
    <xf numFmtId="164" fontId="65" fillId="22" borderId="14" xfId="0" applyNumberFormat="1" applyFont="1" applyFill="1" applyBorder="1" applyAlignment="1">
      <alignment horizontal="center" vertical="center"/>
    </xf>
    <xf numFmtId="164" fontId="61" fillId="22" borderId="17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vertical="center" wrapText="1"/>
    </xf>
    <xf numFmtId="0" fontId="0" fillId="42" borderId="14" xfId="0" applyFont="1" applyFill="1" applyBorder="1" applyAlignment="1">
      <alignment vertical="center" wrapText="1"/>
    </xf>
    <xf numFmtId="0" fontId="2" fillId="42" borderId="17" xfId="6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58" xfId="0" applyFill="1" applyBorder="1" applyAlignment="1">
      <alignment horizontal="left" vertical="center"/>
    </xf>
    <xf numFmtId="165" fontId="11" fillId="38" borderId="3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57" applyFont="1" applyFill="1" applyBorder="1" applyAlignment="1">
      <alignment vertical="center"/>
      <protection/>
    </xf>
    <xf numFmtId="0" fontId="4" fillId="33" borderId="13" xfId="57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42" borderId="14" xfId="60" applyFont="1" applyFill="1" applyBorder="1" applyAlignment="1">
      <alignment horizontal="left" vertical="center"/>
      <protection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6" borderId="60" xfId="0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/>
      <protection/>
    </xf>
    <xf numFmtId="164" fontId="61" fillId="22" borderId="10" xfId="0" applyNumberFormat="1" applyFont="1" applyFill="1" applyBorder="1" applyAlignment="1">
      <alignment horizontal="center" vertical="center"/>
    </xf>
    <xf numFmtId="164" fontId="65" fillId="22" borderId="16" xfId="0" applyNumberFormat="1" applyFont="1" applyFill="1" applyBorder="1" applyAlignment="1">
      <alignment horizontal="center" vertical="center"/>
    </xf>
    <xf numFmtId="164" fontId="61" fillId="22" borderId="16" xfId="0" applyNumberFormat="1" applyFont="1" applyFill="1" applyBorder="1" applyAlignment="1">
      <alignment horizontal="center" vertical="center"/>
    </xf>
    <xf numFmtId="0" fontId="2" fillId="42" borderId="11" xfId="60" applyFont="1" applyFill="1" applyBorder="1" applyAlignment="1">
      <alignment horizontal="left" vertical="center"/>
      <protection/>
    </xf>
    <xf numFmtId="0" fontId="0" fillId="42" borderId="11" xfId="60" applyFont="1" applyFill="1" applyBorder="1" applyAlignment="1">
      <alignment horizontal="left" vertical="center"/>
      <protection/>
    </xf>
    <xf numFmtId="0" fontId="2" fillId="42" borderId="13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/>
    </xf>
    <xf numFmtId="0" fontId="2" fillId="43" borderId="13" xfId="0" applyFont="1" applyFill="1" applyBorder="1" applyAlignment="1">
      <alignment horizontal="center" vertical="center"/>
    </xf>
    <xf numFmtId="0" fontId="0" fillId="43" borderId="11" xfId="0" applyFill="1" applyBorder="1" applyAlignment="1">
      <alignment vertical="center"/>
    </xf>
    <xf numFmtId="0" fontId="0" fillId="43" borderId="14" xfId="0" applyFill="1" applyBorder="1" applyAlignment="1">
      <alignment vertical="center"/>
    </xf>
    <xf numFmtId="0" fontId="0" fillId="43" borderId="11" xfId="0" applyFont="1" applyFill="1" applyBorder="1" applyAlignment="1">
      <alignment vertical="center"/>
    </xf>
    <xf numFmtId="0" fontId="0" fillId="43" borderId="14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3" fillId="35" borderId="82" xfId="60" applyFont="1" applyFill="1" applyBorder="1" applyAlignment="1">
      <alignment horizontal="right" vertical="center"/>
      <protection/>
    </xf>
    <xf numFmtId="0" fontId="13" fillId="35" borderId="14" xfId="60" applyFont="1" applyFill="1" applyBorder="1" applyAlignment="1">
      <alignment horizontal="right" vertical="center"/>
      <protection/>
    </xf>
    <xf numFmtId="164" fontId="13" fillId="35" borderId="17" xfId="0" applyNumberFormat="1" applyFont="1" applyFill="1" applyBorder="1" applyAlignment="1">
      <alignment horizontal="center" vertical="center"/>
    </xf>
    <xf numFmtId="164" fontId="13" fillId="35" borderId="11" xfId="0" applyNumberFormat="1" applyFont="1" applyFill="1" applyBorder="1" applyAlignment="1">
      <alignment horizontal="center" vertical="center"/>
    </xf>
    <xf numFmtId="164" fontId="13" fillId="35" borderId="14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8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5" borderId="11" xfId="60" applyFont="1" applyFill="1" applyBorder="1" applyAlignment="1">
      <alignment horizontal="left" vertical="center"/>
      <protection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" fillId="35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top" wrapText="1"/>
    </xf>
    <xf numFmtId="0" fontId="2" fillId="0" borderId="88" xfId="0" applyFont="1" applyFill="1" applyBorder="1" applyAlignment="1">
      <alignment horizontal="center" vertical="top"/>
    </xf>
    <xf numFmtId="0" fontId="2" fillId="0" borderId="89" xfId="0" applyFont="1" applyFill="1" applyBorder="1" applyAlignment="1">
      <alignment horizontal="center" vertical="top"/>
    </xf>
    <xf numFmtId="0" fontId="2" fillId="0" borderId="8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/>
    </xf>
    <xf numFmtId="164" fontId="6" fillId="22" borderId="15" xfId="0" applyNumberFormat="1" applyFont="1" applyFill="1" applyBorder="1" applyAlignment="1">
      <alignment horizontal="center" vertical="center"/>
    </xf>
    <xf numFmtId="164" fontId="6" fillId="22" borderId="12" xfId="0" applyNumberFormat="1" applyFont="1" applyFill="1" applyBorder="1" applyAlignment="1">
      <alignment horizontal="center" vertical="center"/>
    </xf>
    <xf numFmtId="164" fontId="6" fillId="22" borderId="10" xfId="0" applyNumberFormat="1" applyFont="1" applyFill="1" applyBorder="1" applyAlignment="1">
      <alignment horizontal="center" vertical="center"/>
    </xf>
    <xf numFmtId="164" fontId="14" fillId="22" borderId="15" xfId="0" applyNumberFormat="1" applyFont="1" applyFill="1" applyBorder="1" applyAlignment="1">
      <alignment horizontal="center" vertical="center"/>
    </xf>
    <xf numFmtId="164" fontId="14" fillId="22" borderId="12" xfId="0" applyNumberFormat="1" applyFont="1" applyFill="1" applyBorder="1" applyAlignment="1">
      <alignment horizontal="center" vertical="center"/>
    </xf>
    <xf numFmtId="164" fontId="14" fillId="22" borderId="10" xfId="0" applyNumberFormat="1" applyFont="1" applyFill="1" applyBorder="1" applyAlignment="1">
      <alignment horizontal="center" vertical="center"/>
    </xf>
    <xf numFmtId="164" fontId="13" fillId="22" borderId="15" xfId="0" applyNumberFormat="1" applyFont="1" applyFill="1" applyBorder="1" applyAlignment="1">
      <alignment horizontal="center" vertical="center"/>
    </xf>
    <xf numFmtId="164" fontId="13" fillId="22" borderId="12" xfId="0" applyNumberFormat="1" applyFont="1" applyFill="1" applyBorder="1" applyAlignment="1">
      <alignment horizontal="center" vertical="center"/>
    </xf>
    <xf numFmtId="164" fontId="13" fillId="22" borderId="10" xfId="0" applyNumberFormat="1" applyFont="1" applyFill="1" applyBorder="1" applyAlignment="1">
      <alignment horizontal="center" vertical="center"/>
    </xf>
    <xf numFmtId="164" fontId="6" fillId="22" borderId="73" xfId="0" applyNumberFormat="1" applyFont="1" applyFill="1" applyBorder="1" applyAlignment="1">
      <alignment horizontal="center" vertical="center"/>
    </xf>
    <xf numFmtId="0" fontId="68" fillId="22" borderId="12" xfId="0" applyFont="1" applyFill="1" applyBorder="1" applyAlignment="1">
      <alignment horizontal="center" vertical="center"/>
    </xf>
    <xf numFmtId="0" fontId="68" fillId="22" borderId="10" xfId="0" applyFont="1" applyFill="1" applyBorder="1" applyAlignment="1">
      <alignment horizontal="center" vertical="center"/>
    </xf>
    <xf numFmtId="164" fontId="13" fillId="22" borderId="73" xfId="0" applyNumberFormat="1" applyFont="1" applyFill="1" applyBorder="1" applyAlignment="1">
      <alignment horizontal="center" vertical="center"/>
    </xf>
    <xf numFmtId="164" fontId="14" fillId="22" borderId="17" xfId="0" applyNumberFormat="1" applyFont="1" applyFill="1" applyBorder="1" applyAlignment="1">
      <alignment horizontal="center" vertical="center"/>
    </xf>
    <xf numFmtId="164" fontId="14" fillId="22" borderId="16" xfId="0" applyNumberFormat="1" applyFont="1" applyFill="1" applyBorder="1" applyAlignment="1">
      <alignment horizontal="center" vertical="center"/>
    </xf>
    <xf numFmtId="164" fontId="14" fillId="22" borderId="73" xfId="0" applyNumberFormat="1" applyFont="1" applyFill="1" applyBorder="1" applyAlignment="1">
      <alignment horizontal="center" vertical="center"/>
    </xf>
    <xf numFmtId="164" fontId="14" fillId="22" borderId="14" xfId="0" applyNumberFormat="1" applyFont="1" applyFill="1" applyBorder="1" applyAlignment="1">
      <alignment horizontal="center" vertical="center"/>
    </xf>
    <xf numFmtId="164" fontId="13" fillId="22" borderId="17" xfId="0" applyNumberFormat="1" applyFont="1" applyFill="1" applyBorder="1" applyAlignment="1">
      <alignment horizontal="center" vertical="center"/>
    </xf>
    <xf numFmtId="164" fontId="13" fillId="22" borderId="16" xfId="0" applyNumberFormat="1" applyFont="1" applyFill="1" applyBorder="1" applyAlignment="1">
      <alignment horizontal="center" vertical="center"/>
    </xf>
    <xf numFmtId="0" fontId="2" fillId="42" borderId="82" xfId="0" applyFont="1" applyFill="1" applyBorder="1" applyAlignment="1">
      <alignment vertical="center"/>
    </xf>
    <xf numFmtId="0" fontId="2" fillId="42" borderId="83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left" vertical="center"/>
    </xf>
    <xf numFmtId="0" fontId="19" fillId="42" borderId="90" xfId="0" applyFont="1" applyFill="1" applyBorder="1" applyAlignment="1">
      <alignment horizontal="left" vertical="center"/>
    </xf>
    <xf numFmtId="0" fontId="19" fillId="42" borderId="11" xfId="0" applyFont="1" applyFill="1" applyBorder="1" applyAlignment="1">
      <alignment horizontal="left" vertical="center"/>
    </xf>
    <xf numFmtId="0" fontId="19" fillId="42" borderId="34" xfId="0" applyFont="1" applyFill="1" applyBorder="1" applyAlignment="1">
      <alignment horizontal="left" vertical="center"/>
    </xf>
    <xf numFmtId="0" fontId="18" fillId="42" borderId="80" xfId="0" applyFont="1" applyFill="1" applyBorder="1" applyAlignment="1">
      <alignment horizontal="left" vertical="center"/>
    </xf>
    <xf numFmtId="0" fontId="0" fillId="33" borderId="81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left" vertical="center"/>
    </xf>
    <xf numFmtId="0" fontId="0" fillId="33" borderId="81" xfId="0" applyFont="1" applyFill="1" applyBorder="1" applyAlignment="1">
      <alignment vertical="center"/>
    </xf>
    <xf numFmtId="0" fontId="0" fillId="0" borderId="92" xfId="59" applyFont="1" applyBorder="1" applyAlignment="1">
      <alignment horizontal="left"/>
      <protection/>
    </xf>
    <xf numFmtId="0" fontId="16" fillId="0" borderId="93" xfId="0" applyFont="1" applyBorder="1" applyAlignment="1">
      <alignment vertical="center"/>
    </xf>
    <xf numFmtId="0" fontId="2" fillId="22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94" xfId="0" applyFont="1" applyBorder="1" applyAlignment="1">
      <alignment wrapText="1"/>
    </xf>
    <xf numFmtId="0" fontId="0" fillId="33" borderId="94" xfId="0" applyFont="1" applyFill="1" applyBorder="1" applyAlignment="1">
      <alignment horizontal="left" vertical="center"/>
    </xf>
    <xf numFmtId="0" fontId="0" fillId="0" borderId="94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22" borderId="11" xfId="60" applyFont="1" applyFill="1" applyBorder="1" applyAlignment="1">
      <alignment horizontal="center" vertical="center"/>
      <protection/>
    </xf>
    <xf numFmtId="0" fontId="0" fillId="22" borderId="14" xfId="0" applyFont="1" applyFill="1" applyBorder="1" applyAlignment="1">
      <alignment horizontal="left" vertical="center"/>
    </xf>
    <xf numFmtId="0" fontId="2" fillId="22" borderId="80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vertical="center"/>
    </xf>
    <xf numFmtId="0" fontId="65" fillId="22" borderId="14" xfId="60" applyFont="1" applyFill="1" applyBorder="1" applyAlignment="1">
      <alignment vertical="center"/>
      <protection/>
    </xf>
    <xf numFmtId="0" fontId="2" fillId="22" borderId="17" xfId="0" applyFont="1" applyFill="1" applyBorder="1" applyAlignment="1">
      <alignment vertical="center"/>
    </xf>
    <xf numFmtId="0" fontId="65" fillId="22" borderId="11" xfId="60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vertical="center" wrapText="1"/>
    </xf>
    <xf numFmtId="0" fontId="0" fillId="0" borderId="9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96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0" fillId="0" borderId="13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0" borderId="73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2" fillId="35" borderId="34" xfId="0" applyFont="1" applyFill="1" applyBorder="1" applyAlignment="1">
      <alignment horizontal="left" vertical="center"/>
    </xf>
    <xf numFmtId="0" fontId="2" fillId="42" borderId="34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top"/>
    </xf>
    <xf numFmtId="0" fontId="0" fillId="0" borderId="98" xfId="0" applyFont="1" applyFill="1" applyBorder="1" applyAlignment="1">
      <alignment horizontal="left" vertical="top"/>
    </xf>
    <xf numFmtId="0" fontId="0" fillId="0" borderId="100" xfId="0" applyFont="1" applyFill="1" applyBorder="1" applyAlignment="1">
      <alignment horizontal="left" vertical="center"/>
    </xf>
    <xf numFmtId="0" fontId="2" fillId="33" borderId="8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3" xfId="60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2" fillId="0" borderId="13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0" fillId="0" borderId="13" xfId="60" applyFont="1" applyFill="1" applyBorder="1" applyAlignment="1">
      <alignment vertical="center"/>
      <protection/>
    </xf>
    <xf numFmtId="0" fontId="4" fillId="0" borderId="11" xfId="0" applyFont="1" applyBorder="1" applyAlignment="1">
      <alignment vertical="top" wrapText="1"/>
    </xf>
    <xf numFmtId="0" fontId="2" fillId="42" borderId="82" xfId="60" applyFont="1" applyFill="1" applyBorder="1" applyAlignment="1">
      <alignment horizontal="left" vertical="center"/>
      <protection/>
    </xf>
    <xf numFmtId="0" fontId="2" fillId="42" borderId="82" xfId="0" applyFont="1" applyFill="1" applyBorder="1" applyAlignment="1">
      <alignment horizontal="left" vertical="center"/>
    </xf>
    <xf numFmtId="0" fontId="64" fillId="22" borderId="17" xfId="60" applyFont="1" applyFill="1" applyBorder="1" applyAlignment="1">
      <alignment horizontal="right" vertical="center"/>
      <protection/>
    </xf>
    <xf numFmtId="0" fontId="64" fillId="22" borderId="14" xfId="60" applyFont="1" applyFill="1" applyBorder="1" applyAlignment="1">
      <alignment horizontal="right" vertical="center"/>
      <protection/>
    </xf>
    <xf numFmtId="164" fontId="64" fillId="22" borderId="17" xfId="0" applyNumberFormat="1" applyFont="1" applyFill="1" applyBorder="1" applyAlignment="1">
      <alignment horizontal="center" vertical="center"/>
    </xf>
    <xf numFmtId="0" fontId="64" fillId="22" borderId="11" xfId="0" applyFont="1" applyFill="1" applyBorder="1" applyAlignment="1">
      <alignment horizontal="center" vertical="center"/>
    </xf>
    <xf numFmtId="0" fontId="64" fillId="22" borderId="14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vertical="center"/>
    </xf>
    <xf numFmtId="0" fontId="0" fillId="43" borderId="11" xfId="0" applyFill="1" applyBorder="1" applyAlignment="1">
      <alignment vertical="center"/>
    </xf>
    <xf numFmtId="0" fontId="0" fillId="43" borderId="11" xfId="0" applyFont="1" applyFill="1" applyBorder="1" applyAlignment="1">
      <alignment vertical="center"/>
    </xf>
    <xf numFmtId="0" fontId="0" fillId="42" borderId="17" xfId="60" applyFont="1" applyFill="1" applyBorder="1" applyAlignment="1">
      <alignment horizontal="left" vertical="center" wrapText="1"/>
      <protection/>
    </xf>
    <xf numFmtId="0" fontId="0" fillId="42" borderId="11" xfId="0" applyFill="1" applyBorder="1" applyAlignment="1">
      <alignment vertical="center" wrapText="1"/>
    </xf>
    <xf numFmtId="164" fontId="65" fillId="22" borderId="17" xfId="0" applyNumberFormat="1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65" fillId="22" borderId="17" xfId="60" applyFont="1" applyFill="1" applyBorder="1" applyAlignment="1">
      <alignment horizontal="right" vertical="center"/>
      <protection/>
    </xf>
    <xf numFmtId="0" fontId="65" fillId="22" borderId="14" xfId="60" applyFont="1" applyFill="1" applyBorder="1" applyAlignment="1">
      <alignment horizontal="right" vertical="center"/>
      <protection/>
    </xf>
    <xf numFmtId="0" fontId="65" fillId="22" borderId="11" xfId="0" applyFont="1" applyFill="1" applyBorder="1" applyAlignment="1">
      <alignment horizontal="center" vertical="center"/>
    </xf>
    <xf numFmtId="0" fontId="65" fillId="22" borderId="14" xfId="0" applyFont="1" applyFill="1" applyBorder="1" applyAlignment="1">
      <alignment horizontal="center" vertical="center"/>
    </xf>
    <xf numFmtId="0" fontId="2" fillId="42" borderId="17" xfId="60" applyFont="1" applyFill="1" applyBorder="1" applyAlignment="1">
      <alignment horizontal="left" vertical="center"/>
      <protection/>
    </xf>
    <xf numFmtId="0" fontId="2" fillId="42" borderId="14" xfId="60" applyFont="1" applyFill="1" applyBorder="1" applyAlignment="1">
      <alignment horizontal="left" vertical="center"/>
      <protection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164" fontId="61" fillId="22" borderId="17" xfId="0" applyNumberFormat="1" applyFont="1" applyFill="1" applyBorder="1" applyAlignment="1">
      <alignment horizontal="center" vertical="center"/>
    </xf>
    <xf numFmtId="0" fontId="61" fillId="22" borderId="11" xfId="0" applyFont="1" applyFill="1" applyBorder="1" applyAlignment="1">
      <alignment horizontal="center" vertical="center"/>
    </xf>
    <xf numFmtId="0" fontId="61" fillId="22" borderId="14" xfId="0" applyFont="1" applyFill="1" applyBorder="1" applyAlignment="1">
      <alignment horizontal="center" vertical="center"/>
    </xf>
    <xf numFmtId="0" fontId="61" fillId="22" borderId="17" xfId="60" applyFont="1" applyFill="1" applyBorder="1" applyAlignment="1">
      <alignment horizontal="right" vertical="center"/>
      <protection/>
    </xf>
    <xf numFmtId="0" fontId="61" fillId="22" borderId="14" xfId="60" applyFont="1" applyFill="1" applyBorder="1" applyAlignment="1">
      <alignment horizontal="right" vertical="center"/>
      <protection/>
    </xf>
    <xf numFmtId="164" fontId="65" fillId="22" borderId="11" xfId="0" applyNumberFormat="1" applyFont="1" applyFill="1" applyBorder="1" applyAlignment="1">
      <alignment horizontal="center" vertical="center"/>
    </xf>
    <xf numFmtId="164" fontId="65" fillId="22" borderId="14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vertical="center" wrapText="1"/>
    </xf>
    <xf numFmtId="0" fontId="0" fillId="42" borderId="14" xfId="0" applyFont="1" applyFill="1" applyBorder="1" applyAlignment="1">
      <alignment vertical="center" wrapText="1"/>
    </xf>
    <xf numFmtId="164" fontId="61" fillId="22" borderId="11" xfId="0" applyNumberFormat="1" applyFont="1" applyFill="1" applyBorder="1" applyAlignment="1">
      <alignment horizontal="center" vertical="center"/>
    </xf>
    <xf numFmtId="164" fontId="61" fillId="22" borderId="14" xfId="0" applyNumberFormat="1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44" borderId="104" xfId="0" applyFont="1" applyFill="1" applyBorder="1" applyAlignment="1">
      <alignment horizontal="center" vertical="center"/>
    </xf>
    <xf numFmtId="0" fontId="7" fillId="44" borderId="21" xfId="0" applyFont="1" applyFill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44" borderId="103" xfId="0" applyFont="1" applyFill="1" applyBorder="1" applyAlignment="1">
      <alignment horizontal="center" vertical="center"/>
    </xf>
    <xf numFmtId="0" fontId="7" fillId="44" borderId="64" xfId="0" applyFont="1" applyFill="1" applyBorder="1" applyAlignment="1">
      <alignment horizontal="center" vertical="center"/>
    </xf>
    <xf numFmtId="164" fontId="64" fillId="22" borderId="11" xfId="0" applyNumberFormat="1" applyFont="1" applyFill="1" applyBorder="1" applyAlignment="1">
      <alignment horizontal="center" vertical="center"/>
    </xf>
    <xf numFmtId="164" fontId="64" fillId="22" borderId="14" xfId="0" applyNumberFormat="1" applyFont="1" applyFill="1" applyBorder="1" applyAlignment="1">
      <alignment horizontal="center" vertical="center"/>
    </xf>
    <xf numFmtId="164" fontId="65" fillId="22" borderId="17" xfId="0" applyNumberFormat="1" applyFont="1" applyFill="1" applyBorder="1" applyAlignment="1">
      <alignment horizontal="left" vertical="center"/>
    </xf>
    <xf numFmtId="0" fontId="0" fillId="22" borderId="11" xfId="0" applyFill="1" applyBorder="1" applyAlignment="1">
      <alignment horizontal="left" vertical="center"/>
    </xf>
    <xf numFmtId="0" fontId="0" fillId="22" borderId="14" xfId="0" applyFill="1" applyBorder="1" applyAlignment="1">
      <alignment horizontal="left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2" fillId="45" borderId="110" xfId="40" applyFont="1" applyFill="1" applyBorder="1" applyAlignment="1">
      <alignment horizontal="left" vertical="center"/>
      <protection/>
    </xf>
    <xf numFmtId="0" fontId="2" fillId="37" borderId="110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37" borderId="109" xfId="0" applyFont="1" applyFill="1" applyBorder="1" applyAlignment="1">
      <alignment horizontal="center" vertical="center"/>
    </xf>
    <xf numFmtId="0" fontId="7" fillId="37" borderId="112" xfId="0" applyFont="1" applyFill="1" applyBorder="1" applyAlignment="1">
      <alignment horizontal="center" vertical="center"/>
    </xf>
    <xf numFmtId="0" fontId="2" fillId="37" borderId="113" xfId="40" applyFont="1" applyFill="1" applyBorder="1" applyAlignment="1">
      <alignment horizontal="left" vertical="center" wrapText="1"/>
      <protection/>
    </xf>
    <xf numFmtId="0" fontId="66" fillId="46" borderId="30" xfId="40" applyFont="1" applyFill="1" applyBorder="1" applyAlignment="1">
      <alignment horizontal="right" vertical="center"/>
      <protection/>
    </xf>
    <xf numFmtId="165" fontId="11" fillId="38" borderId="30" xfId="0" applyNumberFormat="1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12" fillId="38" borderId="30" xfId="40" applyFont="1" applyFill="1" applyBorder="1" applyAlignment="1">
      <alignment horizontal="right" vertical="center"/>
      <protection/>
    </xf>
    <xf numFmtId="165" fontId="12" fillId="38" borderId="30" xfId="0" applyNumberFormat="1" applyFont="1" applyFill="1" applyBorder="1" applyAlignment="1">
      <alignment horizontal="center" vertical="center"/>
    </xf>
    <xf numFmtId="0" fontId="13" fillId="38" borderId="30" xfId="40" applyFont="1" applyFill="1" applyBorder="1" applyAlignment="1">
      <alignment horizontal="right" vertical="center"/>
      <protection/>
    </xf>
    <xf numFmtId="165" fontId="13" fillId="38" borderId="30" xfId="0" applyNumberFormat="1" applyFont="1" applyFill="1" applyBorder="1" applyAlignment="1">
      <alignment horizontal="center" vertical="center"/>
    </xf>
    <xf numFmtId="0" fontId="2" fillId="37" borderId="30" xfId="40" applyFont="1" applyFill="1" applyBorder="1" applyAlignment="1">
      <alignment horizontal="left" vertical="center" wrapText="1"/>
      <protection/>
    </xf>
    <xf numFmtId="0" fontId="66" fillId="38" borderId="30" xfId="40" applyFont="1" applyFill="1" applyBorder="1" applyAlignment="1">
      <alignment horizontal="right" vertical="center"/>
      <protection/>
    </xf>
    <xf numFmtId="0" fontId="12" fillId="46" borderId="30" xfId="40" applyFont="1" applyFill="1" applyBorder="1" applyAlignment="1">
      <alignment horizontal="right" vertical="center"/>
      <protection/>
    </xf>
    <xf numFmtId="0" fontId="67" fillId="38" borderId="30" xfId="40" applyFont="1" applyFill="1" applyBorder="1" applyAlignment="1">
      <alignment horizontal="right" vertical="center"/>
      <protection/>
    </xf>
    <xf numFmtId="165" fontId="12" fillId="38" borderId="36" xfId="0" applyNumberFormat="1" applyFont="1" applyFill="1" applyBorder="1" applyAlignment="1">
      <alignment horizontal="left" vertical="center"/>
    </xf>
    <xf numFmtId="165" fontId="12" fillId="38" borderId="37" xfId="0" applyNumberFormat="1" applyFont="1" applyFill="1" applyBorder="1" applyAlignment="1">
      <alignment horizontal="left" vertical="center"/>
    </xf>
    <xf numFmtId="165" fontId="12" fillId="38" borderId="33" xfId="0" applyNumberFormat="1" applyFont="1" applyFill="1" applyBorder="1" applyAlignment="1">
      <alignment horizontal="left" vertical="center"/>
    </xf>
    <xf numFmtId="0" fontId="2" fillId="45" borderId="30" xfId="40" applyFont="1" applyFill="1" applyBorder="1" applyAlignment="1">
      <alignment horizontal="left" vertical="center" wrapText="1"/>
      <protection/>
    </xf>
    <xf numFmtId="0" fontId="0" fillId="37" borderId="30" xfId="40" applyFont="1" applyFill="1" applyBorder="1" applyAlignment="1">
      <alignment horizontal="left" vertical="center" wrapText="1"/>
      <protection/>
    </xf>
    <xf numFmtId="0" fontId="2" fillId="37" borderId="30" xfId="40" applyFont="1" applyFill="1" applyBorder="1" applyAlignment="1">
      <alignment horizontal="left" vertical="center"/>
      <protection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2" fillId="41" borderId="116" xfId="60" applyFont="1" applyFill="1" applyBorder="1" applyAlignment="1">
      <alignment horizontal="left" vertical="center"/>
      <protection/>
    </xf>
    <xf numFmtId="0" fontId="2" fillId="41" borderId="116" xfId="0" applyFont="1" applyFill="1" applyBorder="1" applyAlignment="1">
      <alignment horizontal="center" vertical="center"/>
    </xf>
    <xf numFmtId="0" fontId="2" fillId="41" borderId="60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47" borderId="115" xfId="0" applyFont="1" applyFill="1" applyBorder="1" applyAlignment="1">
      <alignment horizontal="center" vertical="center"/>
    </xf>
    <xf numFmtId="0" fontId="7" fillId="47" borderId="118" xfId="0" applyFont="1" applyFill="1" applyBorder="1" applyAlignment="1">
      <alignment horizontal="center" vertical="center"/>
    </xf>
    <xf numFmtId="0" fontId="2" fillId="41" borderId="119" xfId="60" applyFont="1" applyFill="1" applyBorder="1" applyAlignment="1">
      <alignment horizontal="left" vertical="center" wrapText="1"/>
      <protection/>
    </xf>
    <xf numFmtId="0" fontId="66" fillId="40" borderId="60" xfId="60" applyFont="1" applyFill="1" applyBorder="1" applyAlignment="1">
      <alignment horizontal="right" vertical="center"/>
      <protection/>
    </xf>
    <xf numFmtId="164" fontId="63" fillId="40" borderId="60" xfId="0" applyNumberFormat="1" applyFont="1" applyFill="1" applyBorder="1" applyAlignment="1">
      <alignment horizontal="center" vertical="center"/>
    </xf>
    <xf numFmtId="0" fontId="2" fillId="40" borderId="60" xfId="0" applyFont="1" applyFill="1" applyBorder="1" applyAlignment="1">
      <alignment horizontal="center" vertical="center"/>
    </xf>
    <xf numFmtId="0" fontId="14" fillId="40" borderId="60" xfId="60" applyFont="1" applyFill="1" applyBorder="1" applyAlignment="1">
      <alignment horizontal="right" vertical="center"/>
      <protection/>
    </xf>
    <xf numFmtId="164" fontId="14" fillId="40" borderId="60" xfId="0" applyNumberFormat="1" applyFont="1" applyFill="1" applyBorder="1" applyAlignment="1">
      <alignment horizontal="center" vertical="center"/>
    </xf>
    <xf numFmtId="0" fontId="13" fillId="40" borderId="60" xfId="60" applyFont="1" applyFill="1" applyBorder="1" applyAlignment="1">
      <alignment horizontal="right" vertical="center"/>
      <protection/>
    </xf>
    <xf numFmtId="164" fontId="13" fillId="40" borderId="60" xfId="0" applyNumberFormat="1" applyFont="1" applyFill="1" applyBorder="1" applyAlignment="1">
      <alignment horizontal="center" vertical="center"/>
    </xf>
    <xf numFmtId="0" fontId="2" fillId="41" borderId="60" xfId="60" applyFont="1" applyFill="1" applyBorder="1" applyAlignment="1">
      <alignment horizontal="left" vertical="center" wrapText="1"/>
      <protection/>
    </xf>
    <xf numFmtId="0" fontId="2" fillId="41" borderId="60" xfId="60" applyFont="1" applyFill="1" applyBorder="1" applyAlignment="1">
      <alignment horizontal="left" vertical="center"/>
      <protection/>
    </xf>
    <xf numFmtId="164" fontId="15" fillId="40" borderId="60" xfId="0" applyNumberFormat="1" applyFont="1" applyFill="1" applyBorder="1" applyAlignment="1">
      <alignment horizontal="center" vertical="center"/>
    </xf>
    <xf numFmtId="0" fontId="2" fillId="42" borderId="120" xfId="60" applyFont="1" applyFill="1" applyBorder="1" applyAlignment="1">
      <alignment horizontal="left" vertical="center"/>
      <protection/>
    </xf>
    <xf numFmtId="0" fontId="2" fillId="42" borderId="121" xfId="60" applyFont="1" applyFill="1" applyBorder="1" applyAlignment="1">
      <alignment horizontal="left" vertical="center"/>
      <protection/>
    </xf>
    <xf numFmtId="0" fontId="2" fillId="42" borderId="120" xfId="0" applyFont="1" applyFill="1" applyBorder="1" applyAlignment="1">
      <alignment horizontal="center" vertical="center"/>
    </xf>
    <xf numFmtId="0" fontId="2" fillId="42" borderId="122" xfId="0" applyFont="1" applyFill="1" applyBorder="1" applyAlignment="1">
      <alignment horizontal="center" vertical="center"/>
    </xf>
    <xf numFmtId="0" fontId="2" fillId="42" borderId="121" xfId="0" applyFont="1" applyFill="1" applyBorder="1" applyAlignment="1">
      <alignment horizontal="center" vertical="center"/>
    </xf>
    <xf numFmtId="0" fontId="2" fillId="42" borderId="123" xfId="60" applyFont="1" applyFill="1" applyBorder="1" applyAlignment="1">
      <alignment horizontal="left" vertical="center" wrapText="1"/>
      <protection/>
    </xf>
    <xf numFmtId="0" fontId="2" fillId="42" borderId="124" xfId="0" applyFont="1" applyFill="1" applyBorder="1" applyAlignment="1">
      <alignment vertical="center" wrapText="1"/>
    </xf>
    <xf numFmtId="0" fontId="2" fillId="42" borderId="125" xfId="0" applyFont="1" applyFill="1" applyBorder="1" applyAlignment="1">
      <alignment vertical="center" wrapText="1"/>
    </xf>
    <xf numFmtId="0" fontId="66" fillId="22" borderId="17" xfId="60" applyFont="1" applyFill="1" applyBorder="1" applyAlignment="1">
      <alignment horizontal="right" vertical="center"/>
      <protection/>
    </xf>
    <xf numFmtId="0" fontId="66" fillId="22" borderId="14" xfId="60" applyFont="1" applyFill="1" applyBorder="1" applyAlignment="1">
      <alignment horizontal="right" vertical="center"/>
      <protection/>
    </xf>
    <xf numFmtId="0" fontId="2" fillId="42" borderId="17" xfId="60" applyFont="1" applyFill="1" applyBorder="1" applyAlignment="1">
      <alignment horizontal="left" vertical="center" wrapText="1"/>
      <protection/>
    </xf>
    <xf numFmtId="0" fontId="2" fillId="42" borderId="11" xfId="0" applyFont="1" applyFill="1" applyBorder="1" applyAlignment="1">
      <alignment vertical="center" wrapText="1"/>
    </xf>
    <xf numFmtId="0" fontId="2" fillId="42" borderId="14" xfId="0" applyFont="1" applyFill="1" applyBorder="1" applyAlignment="1">
      <alignment vertical="center" wrapText="1"/>
    </xf>
    <xf numFmtId="164" fontId="61" fillId="22" borderId="126" xfId="0" applyNumberFormat="1" applyFont="1" applyFill="1" applyBorder="1" applyAlignment="1">
      <alignment horizontal="center" vertical="center"/>
    </xf>
    <xf numFmtId="0" fontId="61" fillId="22" borderId="80" xfId="0" applyFont="1" applyFill="1" applyBorder="1" applyAlignment="1">
      <alignment horizontal="center" vertical="center"/>
    </xf>
    <xf numFmtId="0" fontId="61" fillId="22" borderId="127" xfId="0" applyFont="1" applyFill="1" applyBorder="1" applyAlignment="1">
      <alignment horizontal="center" vertical="center"/>
    </xf>
    <xf numFmtId="164" fontId="64" fillId="22" borderId="21" xfId="0" applyNumberFormat="1" applyFont="1" applyFill="1" applyBorder="1" applyAlignment="1">
      <alignment horizontal="center" vertical="center"/>
    </xf>
    <xf numFmtId="0" fontId="64" fillId="22" borderId="18" xfId="0" applyFont="1" applyFill="1" applyBorder="1" applyAlignment="1">
      <alignment horizontal="center" vertical="center"/>
    </xf>
    <xf numFmtId="0" fontId="7" fillId="0" borderId="10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128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6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7" fillId="22" borderId="17" xfId="60" applyFont="1" applyFill="1" applyBorder="1" applyAlignment="1">
      <alignment horizontal="right" vertical="center"/>
      <protection/>
    </xf>
    <xf numFmtId="0" fontId="67" fillId="22" borderId="14" xfId="60" applyFont="1" applyFill="1" applyBorder="1" applyAlignment="1">
      <alignment horizontal="right" vertical="center"/>
      <protection/>
    </xf>
    <xf numFmtId="164" fontId="67" fillId="22" borderId="17" xfId="0" applyNumberFormat="1" applyFont="1" applyFill="1" applyBorder="1" applyAlignment="1">
      <alignment horizontal="center" vertical="center"/>
    </xf>
    <xf numFmtId="164" fontId="67" fillId="22" borderId="11" xfId="0" applyNumberFormat="1" applyFont="1" applyFill="1" applyBorder="1" applyAlignment="1">
      <alignment horizontal="center" vertical="center"/>
    </xf>
    <xf numFmtId="164" fontId="67" fillId="22" borderId="14" xfId="0" applyNumberFormat="1" applyFont="1" applyFill="1" applyBorder="1" applyAlignment="1">
      <alignment horizontal="center" vertical="center"/>
    </xf>
    <xf numFmtId="164" fontId="66" fillId="22" borderId="17" xfId="0" applyNumberFormat="1" applyFont="1" applyFill="1" applyBorder="1" applyAlignment="1">
      <alignment horizontal="center" vertical="center"/>
    </xf>
    <xf numFmtId="164" fontId="66" fillId="22" borderId="11" xfId="0" applyNumberFormat="1" applyFont="1" applyFill="1" applyBorder="1" applyAlignment="1">
      <alignment horizontal="center" vertical="center"/>
    </xf>
    <xf numFmtId="164" fontId="66" fillId="22" borderId="14" xfId="0" applyNumberFormat="1" applyFont="1" applyFill="1" applyBorder="1" applyAlignment="1">
      <alignment horizontal="center" vertical="center"/>
    </xf>
    <xf numFmtId="0" fontId="69" fillId="22" borderId="17" xfId="60" applyFont="1" applyFill="1" applyBorder="1" applyAlignment="1">
      <alignment horizontal="right" vertical="center"/>
      <protection/>
    </xf>
    <xf numFmtId="0" fontId="69" fillId="22" borderId="14" xfId="60" applyFont="1" applyFill="1" applyBorder="1" applyAlignment="1">
      <alignment horizontal="right" vertical="center"/>
      <protection/>
    </xf>
    <xf numFmtId="164" fontId="69" fillId="22" borderId="17" xfId="0" applyNumberFormat="1" applyFont="1" applyFill="1" applyBorder="1" applyAlignment="1">
      <alignment horizontal="center" vertical="center"/>
    </xf>
    <xf numFmtId="164" fontId="69" fillId="22" borderId="11" xfId="0" applyNumberFormat="1" applyFont="1" applyFill="1" applyBorder="1" applyAlignment="1">
      <alignment horizontal="center" vertical="center"/>
    </xf>
    <xf numFmtId="164" fontId="69" fillId="22" borderId="14" xfId="0" applyNumberFormat="1" applyFont="1" applyFill="1" applyBorder="1" applyAlignment="1">
      <alignment horizontal="center" vertical="center"/>
    </xf>
    <xf numFmtId="164" fontId="67" fillId="22" borderId="126" xfId="0" applyNumberFormat="1" applyFont="1" applyFill="1" applyBorder="1" applyAlignment="1">
      <alignment horizontal="center" vertical="center"/>
    </xf>
    <xf numFmtId="0" fontId="67" fillId="22" borderId="80" xfId="0" applyFont="1" applyFill="1" applyBorder="1" applyAlignment="1">
      <alignment horizontal="center" vertical="center"/>
    </xf>
    <xf numFmtId="0" fontId="67" fillId="22" borderId="127" xfId="0" applyFont="1" applyFill="1" applyBorder="1" applyAlignment="1">
      <alignment horizontal="center" vertical="center"/>
    </xf>
    <xf numFmtId="164" fontId="67" fillId="22" borderId="17" xfId="57" applyNumberFormat="1" applyFont="1" applyFill="1" applyBorder="1" applyAlignment="1">
      <alignment horizontal="center" vertical="center"/>
      <protection/>
    </xf>
    <xf numFmtId="0" fontId="67" fillId="22" borderId="11" xfId="57" applyFont="1" applyFill="1" applyBorder="1" applyAlignment="1">
      <alignment horizontal="center" vertical="center"/>
      <protection/>
    </xf>
    <xf numFmtId="0" fontId="67" fillId="22" borderId="14" xfId="57" applyFont="1" applyFill="1" applyBorder="1" applyAlignment="1">
      <alignment horizontal="center" vertical="center"/>
      <protection/>
    </xf>
    <xf numFmtId="0" fontId="2" fillId="22" borderId="17" xfId="57" applyFont="1" applyFill="1" applyBorder="1" applyAlignment="1">
      <alignment horizontal="center" vertical="center"/>
      <protection/>
    </xf>
    <xf numFmtId="0" fontId="2" fillId="22" borderId="11" xfId="57" applyFont="1" applyFill="1" applyBorder="1" applyAlignment="1">
      <alignment horizontal="center" vertical="center"/>
      <protection/>
    </xf>
    <xf numFmtId="0" fontId="2" fillId="22" borderId="14" xfId="57" applyFont="1" applyFill="1" applyBorder="1" applyAlignment="1">
      <alignment horizontal="center" vertical="center"/>
      <protection/>
    </xf>
    <xf numFmtId="0" fontId="66" fillId="22" borderId="11" xfId="0" applyFont="1" applyFill="1" applyBorder="1" applyAlignment="1">
      <alignment horizontal="center" vertical="center"/>
    </xf>
    <xf numFmtId="0" fontId="66" fillId="22" borderId="14" xfId="0" applyFont="1" applyFill="1" applyBorder="1" applyAlignment="1">
      <alignment horizontal="center" vertical="center"/>
    </xf>
    <xf numFmtId="164" fontId="65" fillId="22" borderId="17" xfId="57" applyNumberFormat="1" applyFont="1" applyFill="1" applyBorder="1" applyAlignment="1">
      <alignment horizontal="center" vertical="center"/>
      <protection/>
    </xf>
    <xf numFmtId="0" fontId="65" fillId="22" borderId="11" xfId="57" applyFont="1" applyFill="1" applyBorder="1" applyAlignment="1">
      <alignment horizontal="center" vertical="center"/>
      <protection/>
    </xf>
    <xf numFmtId="0" fontId="65" fillId="22" borderId="14" xfId="57" applyFont="1" applyFill="1" applyBorder="1" applyAlignment="1">
      <alignment horizontal="center" vertical="center"/>
      <protection/>
    </xf>
    <xf numFmtId="164" fontId="66" fillId="22" borderId="17" xfId="57" applyNumberFormat="1" applyFont="1" applyFill="1" applyBorder="1" applyAlignment="1">
      <alignment horizontal="center" vertical="center"/>
      <protection/>
    </xf>
    <xf numFmtId="0" fontId="66" fillId="22" borderId="11" xfId="57" applyFont="1" applyFill="1" applyBorder="1" applyAlignment="1">
      <alignment horizontal="center" vertical="center"/>
      <protection/>
    </xf>
    <xf numFmtId="0" fontId="66" fillId="22" borderId="14" xfId="57" applyFont="1" applyFill="1" applyBorder="1" applyAlignment="1">
      <alignment horizontal="center" vertical="center"/>
      <protection/>
    </xf>
    <xf numFmtId="0" fontId="7" fillId="0" borderId="101" xfId="0" applyFont="1" applyBorder="1" applyAlignment="1">
      <alignment horizontal="left" vertical="center"/>
    </xf>
    <xf numFmtId="0" fontId="7" fillId="0" borderId="102" xfId="0" applyFont="1" applyBorder="1" applyAlignment="1">
      <alignment horizontal="left" vertical="center"/>
    </xf>
    <xf numFmtId="0" fontId="7" fillId="0" borderId="129" xfId="0" applyFont="1" applyBorder="1" applyAlignment="1">
      <alignment horizontal="left" vertical="center"/>
    </xf>
    <xf numFmtId="0" fontId="7" fillId="0" borderId="130" xfId="0" applyFont="1" applyBorder="1" applyAlignment="1">
      <alignment horizontal="left" vertical="center"/>
    </xf>
    <xf numFmtId="0" fontId="2" fillId="42" borderId="82" xfId="60" applyFont="1" applyFill="1" applyBorder="1" applyAlignment="1">
      <alignment horizontal="left" vertical="center"/>
      <protection/>
    </xf>
    <xf numFmtId="0" fontId="2" fillId="42" borderId="83" xfId="0" applyFont="1" applyFill="1" applyBorder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0" fontId="6" fillId="22" borderId="82" xfId="60" applyFont="1" applyFill="1" applyBorder="1" applyAlignment="1">
      <alignment horizontal="right" vertical="center"/>
      <protection/>
    </xf>
    <xf numFmtId="0" fontId="6" fillId="22" borderId="14" xfId="60" applyFont="1" applyFill="1" applyBorder="1" applyAlignment="1">
      <alignment horizontal="right" vertical="center"/>
      <protection/>
    </xf>
    <xf numFmtId="164" fontId="6" fillId="22" borderId="17" xfId="0" applyNumberFormat="1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83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14" fillId="22" borderId="82" xfId="60" applyFont="1" applyFill="1" applyBorder="1" applyAlignment="1">
      <alignment horizontal="right" vertical="center"/>
      <protection/>
    </xf>
    <xf numFmtId="0" fontId="14" fillId="22" borderId="14" xfId="60" applyFont="1" applyFill="1" applyBorder="1" applyAlignment="1">
      <alignment horizontal="right" vertical="center"/>
      <protection/>
    </xf>
    <xf numFmtId="164" fontId="14" fillId="22" borderId="17" xfId="0" applyNumberFormat="1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83" xfId="0" applyFont="1" applyFill="1" applyBorder="1" applyAlignment="1">
      <alignment horizontal="center" vertical="center"/>
    </xf>
    <xf numFmtId="0" fontId="13" fillId="22" borderId="82" xfId="60" applyFont="1" applyFill="1" applyBorder="1" applyAlignment="1">
      <alignment horizontal="right" vertical="center"/>
      <protection/>
    </xf>
    <xf numFmtId="0" fontId="13" fillId="22" borderId="14" xfId="60" applyFont="1" applyFill="1" applyBorder="1" applyAlignment="1">
      <alignment horizontal="right" vertical="center"/>
      <protection/>
    </xf>
    <xf numFmtId="164" fontId="13" fillId="22" borderId="17" xfId="0" applyNumberFormat="1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2" borderId="83" xfId="0" applyFont="1" applyFill="1" applyBorder="1" applyAlignment="1">
      <alignment horizontal="center" vertical="center"/>
    </xf>
    <xf numFmtId="0" fontId="2" fillId="35" borderId="82" xfId="60" applyFont="1" applyFill="1" applyBorder="1" applyAlignment="1">
      <alignment horizontal="left" vertical="center"/>
      <protection/>
    </xf>
    <xf numFmtId="0" fontId="2" fillId="35" borderId="14" xfId="60" applyFont="1" applyFill="1" applyBorder="1" applyAlignment="1">
      <alignment horizontal="left" vertical="center"/>
      <protection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6" fillId="22" borderId="11" xfId="0" applyNumberFormat="1" applyFont="1" applyFill="1" applyBorder="1" applyAlignment="1">
      <alignment horizontal="center" vertical="center"/>
    </xf>
    <xf numFmtId="164" fontId="6" fillId="22" borderId="83" xfId="0" applyNumberFormat="1" applyFont="1" applyFill="1" applyBorder="1" applyAlignment="1">
      <alignment horizontal="center" vertical="center"/>
    </xf>
    <xf numFmtId="164" fontId="14" fillId="22" borderId="11" xfId="0" applyNumberFormat="1" applyFont="1" applyFill="1" applyBorder="1" applyAlignment="1">
      <alignment horizontal="center" vertical="center"/>
    </xf>
    <xf numFmtId="164" fontId="14" fillId="22" borderId="83" xfId="0" applyNumberFormat="1" applyFont="1" applyFill="1" applyBorder="1" applyAlignment="1">
      <alignment horizontal="center" vertical="center"/>
    </xf>
    <xf numFmtId="164" fontId="13" fillId="22" borderId="11" xfId="0" applyNumberFormat="1" applyFont="1" applyFill="1" applyBorder="1" applyAlignment="1">
      <alignment horizontal="center" vertical="center"/>
    </xf>
    <xf numFmtId="164" fontId="13" fillId="22" borderId="83" xfId="0" applyNumberFormat="1" applyFont="1" applyFill="1" applyBorder="1" applyAlignment="1">
      <alignment horizontal="center" vertical="center"/>
    </xf>
    <xf numFmtId="0" fontId="0" fillId="42" borderId="23" xfId="60" applyFont="1" applyFill="1" applyBorder="1" applyAlignment="1">
      <alignment horizontal="left" vertical="center" wrapText="1"/>
      <protection/>
    </xf>
    <xf numFmtId="0" fontId="0" fillId="42" borderId="80" xfId="0" applyFont="1" applyFill="1" applyBorder="1" applyAlignment="1">
      <alignment vertical="center" wrapText="1"/>
    </xf>
    <xf numFmtId="0" fontId="0" fillId="42" borderId="131" xfId="0" applyFont="1" applyFill="1" applyBorder="1" applyAlignment="1">
      <alignment vertical="center" wrapText="1"/>
    </xf>
    <xf numFmtId="0" fontId="2" fillId="42" borderId="80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vertical="center"/>
    </xf>
    <xf numFmtId="0" fontId="6" fillId="22" borderId="18" xfId="0" applyFont="1" applyFill="1" applyBorder="1" applyAlignment="1">
      <alignment horizontal="center" vertical="center"/>
    </xf>
    <xf numFmtId="0" fontId="6" fillId="22" borderId="132" xfId="0" applyFont="1" applyFill="1" applyBorder="1" applyAlignment="1">
      <alignment horizontal="center" vertical="center"/>
    </xf>
    <xf numFmtId="164" fontId="14" fillId="22" borderId="14" xfId="0" applyNumberFormat="1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left" vertical="center"/>
    </xf>
    <xf numFmtId="0" fontId="18" fillId="42" borderId="11" xfId="0" applyFont="1" applyFill="1" applyBorder="1" applyAlignment="1">
      <alignment horizontal="left" vertical="center"/>
    </xf>
    <xf numFmtId="0" fontId="18" fillId="42" borderId="14" xfId="0" applyFont="1" applyFill="1" applyBorder="1" applyAlignment="1">
      <alignment horizontal="left" vertical="center"/>
    </xf>
    <xf numFmtId="0" fontId="18" fillId="42" borderId="83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2" fillId="42" borderId="82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/>
    </xf>
    <xf numFmtId="0" fontId="2" fillId="42" borderId="90" xfId="0" applyFont="1" applyFill="1" applyBorder="1" applyAlignment="1">
      <alignment horizontal="center" vertical="center"/>
    </xf>
    <xf numFmtId="0" fontId="6" fillId="22" borderId="17" xfId="60" applyFont="1" applyFill="1" applyBorder="1" applyAlignment="1">
      <alignment horizontal="right" vertical="center"/>
      <protection/>
    </xf>
    <xf numFmtId="0" fontId="2" fillId="22" borderId="90" xfId="0" applyFont="1" applyFill="1" applyBorder="1" applyAlignment="1">
      <alignment horizontal="center" vertical="center"/>
    </xf>
    <xf numFmtId="0" fontId="14" fillId="22" borderId="17" xfId="60" applyFont="1" applyFill="1" applyBorder="1" applyAlignment="1">
      <alignment horizontal="right" vertical="center"/>
      <protection/>
    </xf>
    <xf numFmtId="0" fontId="13" fillId="22" borderId="17" xfId="60" applyFont="1" applyFill="1" applyBorder="1" applyAlignment="1">
      <alignment horizontal="right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cel Built-in Excel Built-in Normál_Közös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_Közö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10.7109375" defaultRowHeight="12.75"/>
  <cols>
    <col min="1" max="1" width="15.57421875" style="3" customWidth="1"/>
    <col min="2" max="2" width="69.57421875" style="1" customWidth="1"/>
    <col min="3" max="13" width="4.28125" style="4" customWidth="1"/>
    <col min="14" max="14" width="4.28125" style="2" customWidth="1"/>
    <col min="15" max="15" width="16.421875" style="3" customWidth="1"/>
    <col min="16" max="16" width="40.421875" style="16" customWidth="1"/>
    <col min="17" max="17" width="7.140625" style="3" customWidth="1"/>
    <col min="18" max="18" width="23.7109375" style="3" customWidth="1"/>
    <col min="19" max="19" width="7.28125" style="3" customWidth="1"/>
    <col min="20" max="20" width="25.140625" style="3" customWidth="1"/>
    <col min="21" max="21" width="26.140625" style="16" customWidth="1"/>
    <col min="22" max="16384" width="10.7109375" style="1" customWidth="1"/>
  </cols>
  <sheetData>
    <row r="1" spans="1:21" s="2" customFormat="1" ht="26.25" customHeight="1">
      <c r="A1" s="109" t="s">
        <v>766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2"/>
      <c r="Q1" s="38"/>
      <c r="R1" s="38"/>
      <c r="S1" s="3"/>
      <c r="T1" s="3"/>
      <c r="U1" s="77"/>
    </row>
    <row r="2" spans="1:21" s="2" customFormat="1" ht="12" customHeight="1">
      <c r="A2" s="10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2"/>
      <c r="Q2" s="38"/>
      <c r="R2" s="38"/>
      <c r="S2" s="3"/>
      <c r="T2" s="3"/>
      <c r="U2" s="77"/>
    </row>
    <row r="3" spans="1:21" s="2" customFormat="1" ht="20.25" customHeight="1">
      <c r="A3" s="112" t="s">
        <v>604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82"/>
      <c r="Q3" s="38"/>
      <c r="R3" s="38"/>
      <c r="S3" s="3"/>
      <c r="T3" s="3"/>
      <c r="U3" s="77"/>
    </row>
    <row r="4" spans="1:21" s="2" customFormat="1" ht="21" customHeight="1" thickBot="1">
      <c r="A4" s="369" t="s">
        <v>605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2"/>
      <c r="Q4" s="38"/>
      <c r="R4" s="38"/>
      <c r="S4" s="3"/>
      <c r="T4" s="3"/>
      <c r="U4" s="77"/>
    </row>
    <row r="5" spans="1:21" ht="16.5" customHeight="1" thickTop="1">
      <c r="A5" s="553" t="s">
        <v>3</v>
      </c>
      <c r="B5" s="555" t="s">
        <v>2</v>
      </c>
      <c r="C5" s="559" t="s">
        <v>38</v>
      </c>
      <c r="D5" s="560"/>
      <c r="E5" s="560"/>
      <c r="F5" s="560"/>
      <c r="G5" s="560"/>
      <c r="H5" s="561"/>
      <c r="I5" s="559" t="s">
        <v>40</v>
      </c>
      <c r="J5" s="560"/>
      <c r="K5" s="560"/>
      <c r="L5" s="560"/>
      <c r="M5" s="562" t="s">
        <v>41</v>
      </c>
      <c r="N5" s="557" t="s">
        <v>42</v>
      </c>
      <c r="O5" s="553" t="s">
        <v>4</v>
      </c>
      <c r="P5" s="555"/>
      <c r="Q5" s="555" t="s">
        <v>5</v>
      </c>
      <c r="R5" s="555"/>
      <c r="S5" s="555" t="s">
        <v>17</v>
      </c>
      <c r="T5" s="555"/>
      <c r="U5" s="555" t="s">
        <v>6</v>
      </c>
    </row>
    <row r="6" spans="1:21" ht="12.75" customHeight="1">
      <c r="A6" s="554"/>
      <c r="B6" s="556"/>
      <c r="C6" s="21">
        <v>1</v>
      </c>
      <c r="D6" s="22">
        <v>2</v>
      </c>
      <c r="E6" s="22">
        <v>3</v>
      </c>
      <c r="F6" s="22">
        <v>4</v>
      </c>
      <c r="G6" s="22">
        <v>5</v>
      </c>
      <c r="H6" s="23">
        <v>6</v>
      </c>
      <c r="I6" s="21" t="s">
        <v>0</v>
      </c>
      <c r="J6" s="22" t="s">
        <v>1</v>
      </c>
      <c r="K6" s="22" t="s">
        <v>16</v>
      </c>
      <c r="L6" s="22" t="s">
        <v>39</v>
      </c>
      <c r="M6" s="563"/>
      <c r="N6" s="558"/>
      <c r="O6" s="554"/>
      <c r="P6" s="556"/>
      <c r="Q6" s="556"/>
      <c r="R6" s="556"/>
      <c r="S6" s="556"/>
      <c r="T6" s="556"/>
      <c r="U6" s="556"/>
    </row>
    <row r="7" spans="1:21" s="5" customFormat="1" ht="12.75">
      <c r="A7" s="534" t="s">
        <v>606</v>
      </c>
      <c r="B7" s="535"/>
      <c r="C7" s="536"/>
      <c r="D7" s="537"/>
      <c r="E7" s="537"/>
      <c r="F7" s="537"/>
      <c r="G7" s="537"/>
      <c r="H7" s="538"/>
      <c r="I7" s="536"/>
      <c r="J7" s="537"/>
      <c r="K7" s="537"/>
      <c r="L7" s="537"/>
      <c r="M7" s="537"/>
      <c r="N7" s="538"/>
      <c r="O7" s="536"/>
      <c r="P7" s="537"/>
      <c r="Q7" s="537"/>
      <c r="R7" s="537"/>
      <c r="S7" s="537"/>
      <c r="T7" s="537"/>
      <c r="U7" s="538"/>
    </row>
    <row r="8" spans="1:21" s="5" customFormat="1" ht="12.75">
      <c r="A8" s="68" t="s">
        <v>142</v>
      </c>
      <c r="B8" s="28" t="s">
        <v>50</v>
      </c>
      <c r="C8" s="24"/>
      <c r="D8" s="12"/>
      <c r="E8" s="12"/>
      <c r="F8" s="12"/>
      <c r="G8" s="12"/>
      <c r="H8" s="10"/>
      <c r="I8" s="25"/>
      <c r="J8" s="15">
        <v>2</v>
      </c>
      <c r="K8" s="15"/>
      <c r="L8" s="26"/>
      <c r="M8" s="27">
        <v>0</v>
      </c>
      <c r="N8" s="27" t="s">
        <v>49</v>
      </c>
      <c r="O8" s="14"/>
      <c r="P8" s="83"/>
      <c r="Q8" s="13"/>
      <c r="R8" s="11"/>
      <c r="S8" s="13"/>
      <c r="T8" s="13"/>
      <c r="U8" s="29" t="s">
        <v>233</v>
      </c>
    </row>
    <row r="9" spans="1:21" s="5" customFormat="1" ht="12.75">
      <c r="A9" s="69"/>
      <c r="B9" s="44" t="s">
        <v>51</v>
      </c>
      <c r="C9" s="24"/>
      <c r="D9" s="12"/>
      <c r="E9" s="12"/>
      <c r="F9" s="12"/>
      <c r="G9" s="12"/>
      <c r="H9" s="10"/>
      <c r="I9" s="25"/>
      <c r="J9" s="15"/>
      <c r="K9" s="15"/>
      <c r="L9" s="26"/>
      <c r="M9" s="27"/>
      <c r="N9" s="27"/>
      <c r="O9" s="14"/>
      <c r="P9" s="83"/>
      <c r="Q9" s="13"/>
      <c r="R9" s="11"/>
      <c r="S9" s="13"/>
      <c r="T9" s="13"/>
      <c r="U9" s="29"/>
    </row>
    <row r="10" spans="1:21" s="5" customFormat="1" ht="13.5" thickBot="1">
      <c r="A10" s="70" t="s">
        <v>143</v>
      </c>
      <c r="B10" s="45" t="s">
        <v>52</v>
      </c>
      <c r="C10" s="24"/>
      <c r="D10" s="12"/>
      <c r="E10" s="12"/>
      <c r="F10" s="12"/>
      <c r="G10" s="12"/>
      <c r="H10" s="10"/>
      <c r="I10" s="25"/>
      <c r="J10" s="15">
        <v>2</v>
      </c>
      <c r="K10" s="15"/>
      <c r="L10" s="26"/>
      <c r="M10" s="27">
        <v>0</v>
      </c>
      <c r="N10" s="27" t="s">
        <v>49</v>
      </c>
      <c r="O10" s="14"/>
      <c r="P10" s="83"/>
      <c r="Q10" s="13"/>
      <c r="R10" s="11"/>
      <c r="S10" s="13"/>
      <c r="T10" s="13"/>
      <c r="U10" s="29" t="s">
        <v>240</v>
      </c>
    </row>
    <row r="11" spans="1:21" s="5" customFormat="1" ht="12.75">
      <c r="A11" s="71" t="s">
        <v>144</v>
      </c>
      <c r="B11" s="46" t="s">
        <v>53</v>
      </c>
      <c r="C11" s="24"/>
      <c r="D11" s="12"/>
      <c r="E11" s="12"/>
      <c r="F11" s="12"/>
      <c r="G11" s="12"/>
      <c r="H11" s="10"/>
      <c r="I11" s="25"/>
      <c r="J11" s="15">
        <v>2</v>
      </c>
      <c r="K11" s="15"/>
      <c r="L11" s="26"/>
      <c r="M11" s="27">
        <v>0</v>
      </c>
      <c r="N11" s="27" t="s">
        <v>49</v>
      </c>
      <c r="O11" s="14"/>
      <c r="P11" s="84"/>
      <c r="Q11" s="13"/>
      <c r="R11" s="11"/>
      <c r="S11" s="13"/>
      <c r="T11" s="13"/>
      <c r="U11" s="29" t="s">
        <v>241</v>
      </c>
    </row>
    <row r="12" spans="1:21" s="5" customFormat="1" ht="12.75">
      <c r="A12" s="517" t="s">
        <v>46</v>
      </c>
      <c r="B12" s="518"/>
      <c r="C12" s="256">
        <f aca="true" t="shared" si="0" ref="C12:H12">SUMIF(C8:C11,"=x",$I8:$I11)+SUMIF(C8:C11,"=x",$J8:$J11)+SUMIF(C8:C11,"=x",$K8:$K11)</f>
        <v>0</v>
      </c>
      <c r="D12" s="257">
        <f t="shared" si="0"/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66">
        <f t="shared" si="0"/>
        <v>0</v>
      </c>
      <c r="I12" s="519">
        <v>4</v>
      </c>
      <c r="J12" s="520"/>
      <c r="K12" s="520"/>
      <c r="L12" s="520"/>
      <c r="M12" s="520"/>
      <c r="N12" s="521"/>
      <c r="O12" s="539"/>
      <c r="P12" s="540"/>
      <c r="Q12" s="540"/>
      <c r="R12" s="540"/>
      <c r="S12" s="540"/>
      <c r="T12" s="540"/>
      <c r="U12" s="541"/>
    </row>
    <row r="13" spans="1:21" s="5" customFormat="1" ht="12.75">
      <c r="A13" s="530" t="s">
        <v>47</v>
      </c>
      <c r="B13" s="531"/>
      <c r="C13" s="259">
        <f aca="true" t="shared" si="1" ref="C13:H13">SUMIF(C8:C11,"=x",$M8:$M11)</f>
        <v>0</v>
      </c>
      <c r="D13" s="260">
        <f t="shared" si="1"/>
        <v>0</v>
      </c>
      <c r="E13" s="260">
        <f t="shared" si="1"/>
        <v>0</v>
      </c>
      <c r="F13" s="260">
        <f t="shared" si="1"/>
        <v>0</v>
      </c>
      <c r="G13" s="260">
        <f t="shared" si="1"/>
        <v>0</v>
      </c>
      <c r="H13" s="270">
        <f t="shared" si="1"/>
        <v>0</v>
      </c>
      <c r="I13" s="527"/>
      <c r="J13" s="532"/>
      <c r="K13" s="532"/>
      <c r="L13" s="532"/>
      <c r="M13" s="532"/>
      <c r="N13" s="533"/>
      <c r="O13" s="539"/>
      <c r="P13" s="540"/>
      <c r="Q13" s="540"/>
      <c r="R13" s="540"/>
      <c r="S13" s="540"/>
      <c r="T13" s="540"/>
      <c r="U13" s="541"/>
    </row>
    <row r="14" spans="1:21" s="5" customFormat="1" ht="12.75">
      <c r="A14" s="545" t="s">
        <v>48</v>
      </c>
      <c r="B14" s="546"/>
      <c r="C14" s="262">
        <f aca="true" t="shared" si="2" ref="C14:H14">SUMPRODUCT(--(C8:C11="x"),--($N8:$N11="K"))</f>
        <v>0</v>
      </c>
      <c r="D14" s="263">
        <f t="shared" si="2"/>
        <v>0</v>
      </c>
      <c r="E14" s="263">
        <f t="shared" si="2"/>
        <v>0</v>
      </c>
      <c r="F14" s="263">
        <f t="shared" si="2"/>
        <v>0</v>
      </c>
      <c r="G14" s="263">
        <f t="shared" si="2"/>
        <v>0</v>
      </c>
      <c r="H14" s="371">
        <f t="shared" si="2"/>
        <v>0</v>
      </c>
      <c r="I14" s="542"/>
      <c r="J14" s="543"/>
      <c r="K14" s="543"/>
      <c r="L14" s="543"/>
      <c r="M14" s="543"/>
      <c r="N14" s="544"/>
      <c r="O14" s="539"/>
      <c r="P14" s="540"/>
      <c r="Q14" s="540"/>
      <c r="R14" s="540"/>
      <c r="S14" s="540"/>
      <c r="T14" s="540"/>
      <c r="U14" s="541"/>
    </row>
    <row r="15" spans="1:21" s="5" customFormat="1" ht="12.75">
      <c r="A15" s="534" t="s">
        <v>54</v>
      </c>
      <c r="B15" s="535"/>
      <c r="C15" s="536"/>
      <c r="D15" s="537"/>
      <c r="E15" s="537"/>
      <c r="F15" s="537"/>
      <c r="G15" s="537"/>
      <c r="H15" s="538"/>
      <c r="I15" s="536"/>
      <c r="J15" s="537"/>
      <c r="K15" s="537"/>
      <c r="L15" s="537"/>
      <c r="M15" s="537"/>
      <c r="N15" s="538"/>
      <c r="O15" s="536"/>
      <c r="P15" s="537"/>
      <c r="Q15" s="537"/>
      <c r="R15" s="537"/>
      <c r="S15" s="537"/>
      <c r="T15" s="537"/>
      <c r="U15" s="538"/>
    </row>
    <row r="16" spans="1:21" s="5" customFormat="1" ht="12.75">
      <c r="A16" s="351" t="s">
        <v>55</v>
      </c>
      <c r="B16" s="374"/>
      <c r="C16" s="343"/>
      <c r="D16" s="344"/>
      <c r="E16" s="344"/>
      <c r="F16" s="344"/>
      <c r="G16" s="344"/>
      <c r="H16" s="345"/>
      <c r="I16" s="343"/>
      <c r="J16" s="344"/>
      <c r="K16" s="344"/>
      <c r="L16" s="344"/>
      <c r="M16" s="344"/>
      <c r="N16" s="345"/>
      <c r="O16" s="344"/>
      <c r="P16" s="340"/>
      <c r="Q16" s="344"/>
      <c r="R16" s="344"/>
      <c r="S16" s="344"/>
      <c r="T16" s="344"/>
      <c r="U16" s="323"/>
    </row>
    <row r="17" spans="1:21" s="5" customFormat="1" ht="12.75">
      <c r="A17" s="43" t="s">
        <v>196</v>
      </c>
      <c r="B17" s="43" t="s">
        <v>56</v>
      </c>
      <c r="C17" s="24" t="s">
        <v>43</v>
      </c>
      <c r="D17" s="12"/>
      <c r="E17" s="12"/>
      <c r="F17" s="12"/>
      <c r="G17" s="12"/>
      <c r="H17" s="10"/>
      <c r="I17" s="25">
        <v>2</v>
      </c>
      <c r="J17" s="15"/>
      <c r="K17" s="15"/>
      <c r="L17" s="26"/>
      <c r="M17" s="27">
        <v>3</v>
      </c>
      <c r="N17" s="27" t="s">
        <v>69</v>
      </c>
      <c r="O17" s="14"/>
      <c r="P17" s="83"/>
      <c r="Q17" s="13"/>
      <c r="R17" s="11"/>
      <c r="S17" s="13"/>
      <c r="T17" s="13"/>
      <c r="U17" s="29" t="s">
        <v>202</v>
      </c>
    </row>
    <row r="18" spans="1:21" s="5" customFormat="1" ht="12.75">
      <c r="A18" s="28" t="s">
        <v>197</v>
      </c>
      <c r="B18" s="39" t="s">
        <v>56</v>
      </c>
      <c r="C18" s="24" t="s">
        <v>43</v>
      </c>
      <c r="D18" s="12"/>
      <c r="E18" s="12"/>
      <c r="F18" s="12"/>
      <c r="G18" s="12"/>
      <c r="H18" s="10"/>
      <c r="I18" s="25"/>
      <c r="J18" s="15">
        <v>1</v>
      </c>
      <c r="K18" s="15"/>
      <c r="L18" s="26"/>
      <c r="M18" s="27">
        <v>2</v>
      </c>
      <c r="N18" s="27" t="s">
        <v>45</v>
      </c>
      <c r="O18" s="108"/>
      <c r="P18" s="370"/>
      <c r="Q18" s="13"/>
      <c r="R18" s="11"/>
      <c r="S18" s="13"/>
      <c r="T18" s="13"/>
      <c r="U18" s="29" t="s">
        <v>202</v>
      </c>
    </row>
    <row r="19" spans="1:21" s="5" customFormat="1" ht="12.75">
      <c r="A19" s="28" t="s">
        <v>145</v>
      </c>
      <c r="B19" s="39" t="s">
        <v>57</v>
      </c>
      <c r="C19" s="24"/>
      <c r="D19" s="12" t="s">
        <v>43</v>
      </c>
      <c r="E19" s="12"/>
      <c r="F19" s="12"/>
      <c r="G19" s="12"/>
      <c r="H19" s="10"/>
      <c r="I19" s="25">
        <v>2</v>
      </c>
      <c r="J19" s="15"/>
      <c r="K19" s="15"/>
      <c r="L19" s="26"/>
      <c r="M19" s="27">
        <v>3</v>
      </c>
      <c r="N19" s="27" t="s">
        <v>44</v>
      </c>
      <c r="O19" s="14"/>
      <c r="P19" s="85"/>
      <c r="Q19" s="13"/>
      <c r="R19" s="11"/>
      <c r="S19" s="13"/>
      <c r="T19" s="13"/>
      <c r="U19" s="78" t="s">
        <v>235</v>
      </c>
    </row>
    <row r="20" spans="1:21" s="5" customFormat="1" ht="12.75">
      <c r="A20" s="28" t="s">
        <v>198</v>
      </c>
      <c r="B20" s="40" t="s">
        <v>107</v>
      </c>
      <c r="C20" s="24" t="s">
        <v>43</v>
      </c>
      <c r="D20" s="12"/>
      <c r="E20" s="12"/>
      <c r="F20" s="12"/>
      <c r="G20" s="12"/>
      <c r="H20" s="10"/>
      <c r="I20" s="25">
        <v>2</v>
      </c>
      <c r="J20" s="15"/>
      <c r="K20" s="15"/>
      <c r="L20" s="26"/>
      <c r="M20" s="27">
        <v>3</v>
      </c>
      <c r="N20" s="27" t="s">
        <v>69</v>
      </c>
      <c r="O20" s="19"/>
      <c r="P20" s="86"/>
      <c r="Q20" s="13"/>
      <c r="R20" s="11"/>
      <c r="S20" s="13"/>
      <c r="T20" s="13"/>
      <c r="U20" s="29" t="s">
        <v>242</v>
      </c>
    </row>
    <row r="21" spans="1:21" s="5" customFormat="1" ht="12.75">
      <c r="A21" s="517" t="s">
        <v>46</v>
      </c>
      <c r="B21" s="518"/>
      <c r="C21" s="256">
        <f aca="true" t="shared" si="3" ref="C21:H21">SUMIF(C17:C20,"=x",$I17:$I20)+SUMIF(C17:C20,"=x",$J17:$J20)+SUMIF(C17:C20,"=x",$K17:$K20)</f>
        <v>5</v>
      </c>
      <c r="D21" s="257">
        <f t="shared" si="3"/>
        <v>2</v>
      </c>
      <c r="E21" s="257">
        <f t="shared" si="3"/>
        <v>0</v>
      </c>
      <c r="F21" s="257">
        <f t="shared" si="3"/>
        <v>0</v>
      </c>
      <c r="G21" s="257">
        <f t="shared" si="3"/>
        <v>0</v>
      </c>
      <c r="H21" s="266">
        <f t="shared" si="3"/>
        <v>0</v>
      </c>
      <c r="I21" s="519">
        <f>SUM(C21:H21)</f>
        <v>7</v>
      </c>
      <c r="J21" s="520"/>
      <c r="K21" s="520"/>
      <c r="L21" s="520"/>
      <c r="M21" s="520"/>
      <c r="N21" s="521"/>
      <c r="O21" s="539"/>
      <c r="P21" s="540"/>
      <c r="Q21" s="540"/>
      <c r="R21" s="540"/>
      <c r="S21" s="540"/>
      <c r="T21" s="540"/>
      <c r="U21" s="541"/>
    </row>
    <row r="22" spans="1:21" s="5" customFormat="1" ht="12.75">
      <c r="A22" s="530" t="s">
        <v>47</v>
      </c>
      <c r="B22" s="531"/>
      <c r="C22" s="259">
        <f aca="true" t="shared" si="4" ref="C22:H22">SUMIF(C17:C20,"=x",$M17:$M20)</f>
        <v>8</v>
      </c>
      <c r="D22" s="260">
        <f t="shared" si="4"/>
        <v>3</v>
      </c>
      <c r="E22" s="260">
        <f t="shared" si="4"/>
        <v>0</v>
      </c>
      <c r="F22" s="260">
        <f t="shared" si="4"/>
        <v>0</v>
      </c>
      <c r="G22" s="260">
        <f t="shared" si="4"/>
        <v>0</v>
      </c>
      <c r="H22" s="270">
        <f t="shared" si="4"/>
        <v>0</v>
      </c>
      <c r="I22" s="527">
        <f>SUM(C22:H22)</f>
        <v>11</v>
      </c>
      <c r="J22" s="532"/>
      <c r="K22" s="532"/>
      <c r="L22" s="532"/>
      <c r="M22" s="532"/>
      <c r="N22" s="533"/>
      <c r="O22" s="539"/>
      <c r="P22" s="540"/>
      <c r="Q22" s="540"/>
      <c r="R22" s="540"/>
      <c r="S22" s="540"/>
      <c r="T22" s="540"/>
      <c r="U22" s="541"/>
    </row>
    <row r="23" spans="1:21" s="5" customFormat="1" ht="12.75">
      <c r="A23" s="545" t="s">
        <v>48</v>
      </c>
      <c r="B23" s="546"/>
      <c r="C23" s="262">
        <f>SUMPRODUCT(--(C17:C20="x"),--($N17:$N20="K"))</f>
        <v>0</v>
      </c>
      <c r="D23" s="263">
        <f>SUMPRODUCT(--(D$17:D$20="x"),--($N$17:$N$20="K"))</f>
        <v>1</v>
      </c>
      <c r="E23" s="263">
        <f>SUMPRODUCT(--(E$17:E$20="x"),--($N$17:$N$20="K"))</f>
        <v>0</v>
      </c>
      <c r="F23" s="263">
        <f>SUMPRODUCT(--(F$17:F$20="x"),--($N$17:$N$20="K"))</f>
        <v>0</v>
      </c>
      <c r="G23" s="263">
        <f>SUMPRODUCT(--(G$17:G$20="x"),--($N$17:$N$20="K"))</f>
        <v>0</v>
      </c>
      <c r="H23" s="371">
        <f>SUMPRODUCT(--(H$17:H$20="x"),--($N$17:$N$20="K"))</f>
        <v>0</v>
      </c>
      <c r="I23" s="542">
        <f>SUM(C23:H23)</f>
        <v>1</v>
      </c>
      <c r="J23" s="543"/>
      <c r="K23" s="543"/>
      <c r="L23" s="543"/>
      <c r="M23" s="543"/>
      <c r="N23" s="544"/>
      <c r="O23" s="539"/>
      <c r="P23" s="540"/>
      <c r="Q23" s="540"/>
      <c r="R23" s="540"/>
      <c r="S23" s="540"/>
      <c r="T23" s="540"/>
      <c r="U23" s="541"/>
    </row>
    <row r="24" spans="1:21" s="5" customFormat="1" ht="12.75">
      <c r="A24" s="351" t="s">
        <v>58</v>
      </c>
      <c r="B24" s="374"/>
      <c r="C24" s="343"/>
      <c r="D24" s="344"/>
      <c r="E24" s="344"/>
      <c r="F24" s="344"/>
      <c r="G24" s="344"/>
      <c r="H24" s="345"/>
      <c r="I24" s="343"/>
      <c r="J24" s="344"/>
      <c r="K24" s="344"/>
      <c r="L24" s="344"/>
      <c r="M24" s="344"/>
      <c r="N24" s="345"/>
      <c r="O24" s="344"/>
      <c r="P24" s="340"/>
      <c r="Q24" s="344"/>
      <c r="R24" s="344"/>
      <c r="S24" s="344"/>
      <c r="T24" s="344"/>
      <c r="U24" s="323"/>
    </row>
    <row r="25" spans="1:21" s="5" customFormat="1" ht="30.75" customHeight="1">
      <c r="A25" s="525" t="s">
        <v>760</v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349"/>
      <c r="N25" s="350"/>
      <c r="O25" s="344"/>
      <c r="P25" s="340"/>
      <c r="Q25" s="344"/>
      <c r="R25" s="344"/>
      <c r="S25" s="344"/>
      <c r="T25" s="344"/>
      <c r="U25" s="323"/>
    </row>
    <row r="26" spans="1:21" s="5" customFormat="1" ht="12.75">
      <c r="A26" s="522" t="s">
        <v>138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381"/>
      <c r="N26" s="382"/>
      <c r="O26" s="14"/>
      <c r="P26" s="83"/>
      <c r="Q26" s="13"/>
      <c r="R26" s="11"/>
      <c r="S26" s="13"/>
      <c r="T26" s="13"/>
      <c r="U26" s="29"/>
    </row>
    <row r="27" spans="1:21" s="5" customFormat="1" ht="12.75">
      <c r="A27" s="43" t="s">
        <v>199</v>
      </c>
      <c r="B27" s="48" t="s">
        <v>128</v>
      </c>
      <c r="C27" s="24"/>
      <c r="D27" s="12" t="s">
        <v>43</v>
      </c>
      <c r="E27" s="12"/>
      <c r="F27" s="12"/>
      <c r="G27" s="12"/>
      <c r="H27" s="10"/>
      <c r="I27" s="25">
        <v>2</v>
      </c>
      <c r="J27" s="15"/>
      <c r="K27" s="15"/>
      <c r="L27" s="26"/>
      <c r="M27" s="27">
        <v>3</v>
      </c>
      <c r="N27" s="27" t="s">
        <v>44</v>
      </c>
      <c r="O27" s="91" t="s">
        <v>200</v>
      </c>
      <c r="P27" s="378" t="s">
        <v>129</v>
      </c>
      <c r="Q27" s="13"/>
      <c r="R27" s="11"/>
      <c r="S27" s="13"/>
      <c r="T27" s="13"/>
      <c r="U27" s="29" t="s">
        <v>202</v>
      </c>
    </row>
    <row r="28" spans="1:21" s="5" customFormat="1" ht="12.75">
      <c r="A28" s="28" t="s">
        <v>200</v>
      </c>
      <c r="B28" s="47" t="s">
        <v>129</v>
      </c>
      <c r="C28" s="24"/>
      <c r="D28" s="12" t="s">
        <v>43</v>
      </c>
      <c r="E28" s="12"/>
      <c r="F28" s="12"/>
      <c r="G28" s="12"/>
      <c r="H28" s="10"/>
      <c r="I28" s="25"/>
      <c r="J28" s="15">
        <v>2</v>
      </c>
      <c r="K28" s="15"/>
      <c r="L28" s="26"/>
      <c r="M28" s="27">
        <v>3</v>
      </c>
      <c r="N28" s="27" t="s">
        <v>45</v>
      </c>
      <c r="O28" s="14"/>
      <c r="P28" s="84"/>
      <c r="Q28" s="13"/>
      <c r="R28" s="11"/>
      <c r="S28" s="13"/>
      <c r="T28" s="13"/>
      <c r="U28" s="29" t="s">
        <v>202</v>
      </c>
    </row>
    <row r="29" spans="1:21" s="5" customFormat="1" ht="12.75">
      <c r="A29" s="28" t="s">
        <v>146</v>
      </c>
      <c r="B29" s="39" t="s">
        <v>130</v>
      </c>
      <c r="C29" s="24"/>
      <c r="D29" s="12" t="s">
        <v>43</v>
      </c>
      <c r="E29" s="12"/>
      <c r="F29" s="12"/>
      <c r="G29" s="12"/>
      <c r="H29" s="10"/>
      <c r="I29" s="25"/>
      <c r="J29" s="15">
        <v>2</v>
      </c>
      <c r="K29" s="15"/>
      <c r="L29" s="26"/>
      <c r="M29" s="27">
        <v>3</v>
      </c>
      <c r="N29" s="27" t="s">
        <v>45</v>
      </c>
      <c r="O29" s="14"/>
      <c r="P29" s="85"/>
      <c r="Q29" s="13"/>
      <c r="R29" s="11"/>
      <c r="S29" s="13"/>
      <c r="T29" s="13"/>
      <c r="U29" s="78" t="s">
        <v>235</v>
      </c>
    </row>
    <row r="30" spans="1:21" s="5" customFormat="1" ht="12.75">
      <c r="A30" s="28" t="s">
        <v>147</v>
      </c>
      <c r="B30" s="47" t="s">
        <v>131</v>
      </c>
      <c r="C30" s="24"/>
      <c r="D30" s="12"/>
      <c r="E30" s="12" t="s">
        <v>43</v>
      </c>
      <c r="F30" s="12"/>
      <c r="G30" s="12"/>
      <c r="H30" s="10"/>
      <c r="I30" s="25">
        <v>3</v>
      </c>
      <c r="J30" s="15"/>
      <c r="K30" s="15"/>
      <c r="L30" s="26"/>
      <c r="M30" s="27">
        <v>4</v>
      </c>
      <c r="N30" s="27" t="s">
        <v>44</v>
      </c>
      <c r="O30" s="91" t="s">
        <v>148</v>
      </c>
      <c r="P30" s="86" t="s">
        <v>234</v>
      </c>
      <c r="Q30" s="13"/>
      <c r="R30" s="11"/>
      <c r="S30" s="13"/>
      <c r="T30" s="13"/>
      <c r="U30" s="29" t="s">
        <v>235</v>
      </c>
    </row>
    <row r="31" spans="1:21" s="5" customFormat="1" ht="12.75">
      <c r="A31" s="28" t="s">
        <v>858</v>
      </c>
      <c r="B31" s="47" t="s">
        <v>131</v>
      </c>
      <c r="C31" s="24"/>
      <c r="D31" s="12"/>
      <c r="E31" s="12" t="s">
        <v>43</v>
      </c>
      <c r="F31" s="12"/>
      <c r="G31" s="12"/>
      <c r="H31" s="10"/>
      <c r="I31" s="25"/>
      <c r="J31" s="15">
        <v>1</v>
      </c>
      <c r="K31" s="15"/>
      <c r="L31" s="26"/>
      <c r="M31" s="27">
        <v>2</v>
      </c>
      <c r="N31" s="27" t="s">
        <v>45</v>
      </c>
      <c r="O31" s="14"/>
      <c r="P31" s="84"/>
      <c r="Q31" s="13"/>
      <c r="R31" s="11"/>
      <c r="S31" s="13"/>
      <c r="T31" s="13"/>
      <c r="U31" s="29" t="s">
        <v>235</v>
      </c>
    </row>
    <row r="32" spans="1:21" s="5" customFormat="1" ht="12.75">
      <c r="A32" s="522" t="s">
        <v>139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380"/>
      <c r="N32" s="380"/>
      <c r="O32" s="14"/>
      <c r="P32" s="84"/>
      <c r="Q32" s="13"/>
      <c r="R32" s="11"/>
      <c r="S32" s="13"/>
      <c r="T32" s="13"/>
      <c r="U32" s="29"/>
    </row>
    <row r="33" spans="1:21" s="5" customFormat="1" ht="12.75">
      <c r="A33" s="43" t="s">
        <v>199</v>
      </c>
      <c r="B33" s="48" t="s">
        <v>128</v>
      </c>
      <c r="C33" s="24"/>
      <c r="D33" s="12" t="s">
        <v>43</v>
      </c>
      <c r="E33" s="12"/>
      <c r="F33" s="12"/>
      <c r="G33" s="12"/>
      <c r="H33" s="10"/>
      <c r="I33" s="25">
        <v>2</v>
      </c>
      <c r="J33" s="15"/>
      <c r="K33" s="15"/>
      <c r="L33" s="26"/>
      <c r="M33" s="27">
        <v>3</v>
      </c>
      <c r="N33" s="27" t="s">
        <v>44</v>
      </c>
      <c r="O33" s="91" t="s">
        <v>200</v>
      </c>
      <c r="P33" s="378" t="s">
        <v>129</v>
      </c>
      <c r="Q33" s="13"/>
      <c r="R33" s="11"/>
      <c r="S33" s="13"/>
      <c r="T33" s="13"/>
      <c r="U33" s="29" t="s">
        <v>202</v>
      </c>
    </row>
    <row r="34" spans="1:21" s="5" customFormat="1" ht="12.75">
      <c r="A34" s="28" t="s">
        <v>200</v>
      </c>
      <c r="B34" s="47" t="s">
        <v>129</v>
      </c>
      <c r="C34" s="24"/>
      <c r="D34" s="12" t="s">
        <v>43</v>
      </c>
      <c r="E34" s="12"/>
      <c r="F34" s="12"/>
      <c r="G34" s="12"/>
      <c r="H34" s="10"/>
      <c r="I34" s="25"/>
      <c r="J34" s="15">
        <v>2</v>
      </c>
      <c r="K34" s="15"/>
      <c r="L34" s="26"/>
      <c r="M34" s="27">
        <v>3</v>
      </c>
      <c r="N34" s="27" t="s">
        <v>45</v>
      </c>
      <c r="O34" s="14"/>
      <c r="P34" s="84"/>
      <c r="Q34" s="13"/>
      <c r="R34" s="11"/>
      <c r="S34" s="13"/>
      <c r="T34" s="13"/>
      <c r="U34" s="29" t="s">
        <v>202</v>
      </c>
    </row>
    <row r="35" spans="1:21" s="5" customFormat="1" ht="12.75">
      <c r="A35" s="28" t="s">
        <v>146</v>
      </c>
      <c r="B35" s="39" t="s">
        <v>130</v>
      </c>
      <c r="C35" s="24"/>
      <c r="D35" s="12" t="s">
        <v>43</v>
      </c>
      <c r="E35" s="12"/>
      <c r="F35" s="12"/>
      <c r="G35" s="12"/>
      <c r="H35" s="10"/>
      <c r="I35" s="25"/>
      <c r="J35" s="15">
        <v>2</v>
      </c>
      <c r="K35" s="15"/>
      <c r="L35" s="26"/>
      <c r="M35" s="27">
        <v>3</v>
      </c>
      <c r="N35" s="27" t="s">
        <v>45</v>
      </c>
      <c r="O35" s="14"/>
      <c r="P35" s="84"/>
      <c r="Q35" s="13"/>
      <c r="R35" s="11"/>
      <c r="S35" s="13"/>
      <c r="T35" s="13"/>
      <c r="U35" s="78" t="s">
        <v>235</v>
      </c>
    </row>
    <row r="36" spans="1:21" s="5" customFormat="1" ht="12.75">
      <c r="A36" s="28" t="s">
        <v>147</v>
      </c>
      <c r="B36" s="47" t="s">
        <v>131</v>
      </c>
      <c r="C36" s="24"/>
      <c r="D36" s="12"/>
      <c r="E36" s="12" t="s">
        <v>43</v>
      </c>
      <c r="F36" s="12"/>
      <c r="G36" s="12"/>
      <c r="H36" s="10"/>
      <c r="I36" s="25">
        <v>3</v>
      </c>
      <c r="J36" s="15"/>
      <c r="K36" s="15"/>
      <c r="L36" s="26"/>
      <c r="M36" s="27">
        <v>4</v>
      </c>
      <c r="N36" s="27" t="s">
        <v>44</v>
      </c>
      <c r="O36" s="91" t="s">
        <v>148</v>
      </c>
      <c r="P36" s="86" t="s">
        <v>234</v>
      </c>
      <c r="Q36" s="13"/>
      <c r="R36" s="11"/>
      <c r="S36" s="13"/>
      <c r="T36" s="13"/>
      <c r="U36" s="29" t="s">
        <v>235</v>
      </c>
    </row>
    <row r="37" spans="1:21" s="5" customFormat="1" ht="12.75">
      <c r="A37" s="28" t="s">
        <v>858</v>
      </c>
      <c r="B37" s="47" t="s">
        <v>131</v>
      </c>
      <c r="C37" s="24"/>
      <c r="D37" s="12"/>
      <c r="E37" s="12" t="s">
        <v>43</v>
      </c>
      <c r="F37" s="12"/>
      <c r="G37" s="12"/>
      <c r="H37" s="10"/>
      <c r="I37" s="25"/>
      <c r="J37" s="15">
        <v>1</v>
      </c>
      <c r="K37" s="15"/>
      <c r="L37" s="26"/>
      <c r="M37" s="27">
        <v>2</v>
      </c>
      <c r="N37" s="27" t="s">
        <v>45</v>
      </c>
      <c r="O37" s="14"/>
      <c r="P37" s="84"/>
      <c r="Q37" s="13"/>
      <c r="R37" s="11"/>
      <c r="S37" s="13"/>
      <c r="T37" s="13"/>
      <c r="U37" s="29" t="s">
        <v>235</v>
      </c>
    </row>
    <row r="38" spans="1:21" s="5" customFormat="1" ht="12.75">
      <c r="A38" s="522" t="s">
        <v>81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380"/>
      <c r="N38" s="380"/>
      <c r="O38" s="14"/>
      <c r="P38" s="84"/>
      <c r="Q38" s="13"/>
      <c r="R38" s="11"/>
      <c r="S38" s="13"/>
      <c r="T38" s="13"/>
      <c r="U38" s="29"/>
    </row>
    <row r="39" spans="1:21" s="5" customFormat="1" ht="12.75">
      <c r="A39" s="28" t="s">
        <v>153</v>
      </c>
      <c r="B39" s="40" t="s">
        <v>132</v>
      </c>
      <c r="C39" s="24"/>
      <c r="D39" s="12" t="s">
        <v>43</v>
      </c>
      <c r="E39" s="12"/>
      <c r="F39" s="12"/>
      <c r="G39" s="12"/>
      <c r="H39" s="10"/>
      <c r="I39" s="25"/>
      <c r="J39" s="15">
        <v>2</v>
      </c>
      <c r="K39" s="15"/>
      <c r="L39" s="26"/>
      <c r="M39" s="27">
        <v>3</v>
      </c>
      <c r="N39" s="27" t="s">
        <v>45</v>
      </c>
      <c r="O39" s="14"/>
      <c r="P39" s="84"/>
      <c r="Q39" s="13"/>
      <c r="R39" s="11"/>
      <c r="S39" s="13"/>
      <c r="T39" s="13"/>
      <c r="U39" s="29" t="s">
        <v>243</v>
      </c>
    </row>
    <row r="40" spans="1:21" s="5" customFormat="1" ht="12.75">
      <c r="A40" s="28" t="s">
        <v>859</v>
      </c>
      <c r="B40" s="40" t="s">
        <v>133</v>
      </c>
      <c r="C40" s="24"/>
      <c r="D40" s="12" t="s">
        <v>43</v>
      </c>
      <c r="E40" s="12"/>
      <c r="F40" s="12"/>
      <c r="G40" s="12"/>
      <c r="H40" s="10"/>
      <c r="I40" s="25"/>
      <c r="J40" s="15">
        <v>2</v>
      </c>
      <c r="K40" s="15"/>
      <c r="L40" s="26"/>
      <c r="M40" s="27">
        <v>3</v>
      </c>
      <c r="N40" s="27" t="s">
        <v>45</v>
      </c>
      <c r="O40" s="14"/>
      <c r="P40" s="84"/>
      <c r="Q40" s="13"/>
      <c r="R40" s="11"/>
      <c r="S40" s="13"/>
      <c r="T40" s="13"/>
      <c r="U40" s="29" t="s">
        <v>244</v>
      </c>
    </row>
    <row r="41" spans="1:21" s="5" customFormat="1" ht="12.75">
      <c r="A41" s="28" t="s">
        <v>860</v>
      </c>
      <c r="B41" s="40" t="s">
        <v>134</v>
      </c>
      <c r="C41" s="24"/>
      <c r="D41" s="12"/>
      <c r="E41" s="12" t="s">
        <v>43</v>
      </c>
      <c r="F41" s="12"/>
      <c r="G41" s="12"/>
      <c r="H41" s="10"/>
      <c r="I41" s="25">
        <v>2</v>
      </c>
      <c r="J41" s="15"/>
      <c r="K41" s="15"/>
      <c r="L41" s="26"/>
      <c r="M41" s="27">
        <v>3</v>
      </c>
      <c r="N41" s="27" t="s">
        <v>69</v>
      </c>
      <c r="O41" s="14"/>
      <c r="P41" s="84"/>
      <c r="Q41" s="13"/>
      <c r="R41" s="11"/>
      <c r="S41" s="13"/>
      <c r="T41" s="13"/>
      <c r="U41" s="29" t="s">
        <v>244</v>
      </c>
    </row>
    <row r="42" spans="1:21" s="5" customFormat="1" ht="12.75">
      <c r="A42" s="43" t="s">
        <v>141</v>
      </c>
      <c r="B42" s="48" t="s">
        <v>135</v>
      </c>
      <c r="C42" s="24"/>
      <c r="D42" s="12"/>
      <c r="E42" s="12"/>
      <c r="F42" s="12" t="s">
        <v>43</v>
      </c>
      <c r="G42" s="12"/>
      <c r="H42" s="10"/>
      <c r="I42" s="25"/>
      <c r="J42" s="15">
        <v>2</v>
      </c>
      <c r="K42" s="15"/>
      <c r="L42" s="26"/>
      <c r="M42" s="27">
        <v>3</v>
      </c>
      <c r="N42" s="27" t="s">
        <v>45</v>
      </c>
      <c r="O42" s="14"/>
      <c r="P42" s="84"/>
      <c r="Q42" s="13"/>
      <c r="R42" s="11"/>
      <c r="S42" s="13"/>
      <c r="T42" s="13"/>
      <c r="U42" s="78" t="s">
        <v>574</v>
      </c>
    </row>
    <row r="43" spans="1:21" s="5" customFormat="1" ht="12.75" customHeight="1">
      <c r="A43" s="43"/>
      <c r="B43" s="48" t="s">
        <v>607</v>
      </c>
      <c r="C43" s="24"/>
      <c r="D43" s="12"/>
      <c r="E43" s="12"/>
      <c r="F43" s="12"/>
      <c r="G43" s="12"/>
      <c r="H43" s="10"/>
      <c r="I43" s="25"/>
      <c r="J43" s="15"/>
      <c r="K43" s="15"/>
      <c r="L43" s="74"/>
      <c r="M43" s="27">
        <v>3</v>
      </c>
      <c r="N43" s="27"/>
      <c r="O43" s="14"/>
      <c r="P43" s="84"/>
      <c r="Q43" s="13"/>
      <c r="R43" s="11"/>
      <c r="S43" s="13"/>
      <c r="T43" s="13"/>
      <c r="U43" s="78"/>
    </row>
    <row r="44" spans="1:21" s="5" customFormat="1" ht="12.75">
      <c r="A44" s="522" t="s">
        <v>90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380"/>
      <c r="N44" s="380"/>
      <c r="O44" s="14"/>
      <c r="P44" s="84"/>
      <c r="Q44" s="13"/>
      <c r="R44" s="11"/>
      <c r="S44" s="13"/>
      <c r="T44" s="13"/>
      <c r="U44" s="29"/>
    </row>
    <row r="45" spans="1:21" s="5" customFormat="1" ht="12.75">
      <c r="A45" s="73" t="s">
        <v>203</v>
      </c>
      <c r="B45" s="52" t="s">
        <v>204</v>
      </c>
      <c r="C45" s="25"/>
      <c r="D45" s="15" t="s">
        <v>43</v>
      </c>
      <c r="E45" s="15"/>
      <c r="F45" s="15"/>
      <c r="G45" s="15"/>
      <c r="H45" s="74"/>
      <c r="I45" s="25"/>
      <c r="J45" s="15">
        <v>2</v>
      </c>
      <c r="K45" s="15"/>
      <c r="L45" s="26"/>
      <c r="M45" s="27">
        <v>3</v>
      </c>
      <c r="N45" s="27" t="s">
        <v>45</v>
      </c>
      <c r="O45" s="484" t="s">
        <v>196</v>
      </c>
      <c r="P45" s="484" t="s">
        <v>56</v>
      </c>
      <c r="Q45" s="13"/>
      <c r="R45" s="11"/>
      <c r="S45" s="13"/>
      <c r="T45" s="13"/>
      <c r="U45" s="29" t="s">
        <v>243</v>
      </c>
    </row>
    <row r="46" spans="1:21" s="5" customFormat="1" ht="12.75">
      <c r="A46" s="73" t="s">
        <v>861</v>
      </c>
      <c r="B46" s="52" t="s">
        <v>205</v>
      </c>
      <c r="C46" s="25"/>
      <c r="D46" s="15" t="s">
        <v>43</v>
      </c>
      <c r="E46" s="15"/>
      <c r="F46" s="15"/>
      <c r="G46" s="15"/>
      <c r="H46" s="74"/>
      <c r="I46" s="25"/>
      <c r="J46" s="15">
        <v>2</v>
      </c>
      <c r="K46" s="15"/>
      <c r="L46" s="26"/>
      <c r="M46" s="27">
        <v>3</v>
      </c>
      <c r="N46" s="27" t="s">
        <v>45</v>
      </c>
      <c r="O46" s="14"/>
      <c r="P46" s="84"/>
      <c r="Q46" s="13"/>
      <c r="R46" s="11"/>
      <c r="S46" s="13"/>
      <c r="T46" s="13"/>
      <c r="U46" s="29" t="s">
        <v>862</v>
      </c>
    </row>
    <row r="47" spans="1:21" s="5" customFormat="1" ht="12.75">
      <c r="A47" s="73" t="s">
        <v>151</v>
      </c>
      <c r="B47" s="52" t="s">
        <v>136</v>
      </c>
      <c r="C47" s="25"/>
      <c r="D47" s="15" t="s">
        <v>43</v>
      </c>
      <c r="E47" s="15"/>
      <c r="F47" s="15"/>
      <c r="G47" s="15"/>
      <c r="H47" s="74"/>
      <c r="I47" s="25">
        <v>2</v>
      </c>
      <c r="J47" s="15"/>
      <c r="K47" s="15"/>
      <c r="L47" s="26"/>
      <c r="M47" s="27">
        <v>3</v>
      </c>
      <c r="N47" s="27" t="s">
        <v>44</v>
      </c>
      <c r="O47" s="65" t="s">
        <v>198</v>
      </c>
      <c r="P47" s="57" t="s">
        <v>107</v>
      </c>
      <c r="Q47" s="13"/>
      <c r="R47" s="11"/>
      <c r="S47" s="13"/>
      <c r="T47" s="13"/>
      <c r="U47" s="102" t="s">
        <v>246</v>
      </c>
    </row>
    <row r="48" spans="1:21" s="5" customFormat="1" ht="12.75">
      <c r="A48" s="73" t="s">
        <v>153</v>
      </c>
      <c r="B48" s="51" t="s">
        <v>132</v>
      </c>
      <c r="C48" s="25"/>
      <c r="D48" s="15"/>
      <c r="E48" s="15"/>
      <c r="F48" s="15" t="s">
        <v>43</v>
      </c>
      <c r="G48" s="15"/>
      <c r="H48" s="74"/>
      <c r="I48" s="25"/>
      <c r="J48" s="15">
        <v>2</v>
      </c>
      <c r="K48" s="15"/>
      <c r="L48" s="26"/>
      <c r="M48" s="27">
        <v>3</v>
      </c>
      <c r="N48" s="27" t="s">
        <v>45</v>
      </c>
      <c r="O48" s="14"/>
      <c r="P48" s="84"/>
      <c r="Q48" s="13"/>
      <c r="R48" s="11"/>
      <c r="S48" s="13"/>
      <c r="T48" s="13"/>
      <c r="U48" s="102" t="s">
        <v>243</v>
      </c>
    </row>
    <row r="49" spans="1:21" s="5" customFormat="1" ht="12.75">
      <c r="A49" s="73" t="s">
        <v>152</v>
      </c>
      <c r="B49" s="51" t="s">
        <v>137</v>
      </c>
      <c r="C49" s="25"/>
      <c r="D49" s="15"/>
      <c r="E49" s="15" t="s">
        <v>43</v>
      </c>
      <c r="F49" s="15"/>
      <c r="G49" s="15"/>
      <c r="H49" s="74"/>
      <c r="I49" s="25">
        <v>2</v>
      </c>
      <c r="J49" s="15"/>
      <c r="K49" s="15"/>
      <c r="L49" s="26"/>
      <c r="M49" s="27">
        <v>3</v>
      </c>
      <c r="N49" s="27" t="s">
        <v>44</v>
      </c>
      <c r="O49" s="14"/>
      <c r="P49" s="84"/>
      <c r="Q49" s="13"/>
      <c r="R49" s="11"/>
      <c r="S49" s="13"/>
      <c r="T49" s="13"/>
      <c r="U49" s="29" t="s">
        <v>247</v>
      </c>
    </row>
    <row r="50" spans="1:21" s="5" customFormat="1" ht="12.75">
      <c r="A50" s="522" t="s">
        <v>91</v>
      </c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380"/>
      <c r="N50" s="380"/>
      <c r="O50" s="14"/>
      <c r="P50" s="84"/>
      <c r="Q50" s="13"/>
      <c r="R50" s="11"/>
      <c r="S50" s="13"/>
      <c r="T50" s="13"/>
      <c r="U50" s="29"/>
    </row>
    <row r="51" spans="1:21" s="5" customFormat="1" ht="12.75">
      <c r="A51" s="43" t="s">
        <v>199</v>
      </c>
      <c r="B51" s="48" t="s">
        <v>128</v>
      </c>
      <c r="C51" s="24"/>
      <c r="D51" s="12" t="s">
        <v>43</v>
      </c>
      <c r="E51" s="12"/>
      <c r="F51" s="12"/>
      <c r="G51" s="12"/>
      <c r="H51" s="10"/>
      <c r="I51" s="25">
        <v>2</v>
      </c>
      <c r="J51" s="15"/>
      <c r="K51" s="15"/>
      <c r="L51" s="26"/>
      <c r="M51" s="27">
        <v>3</v>
      </c>
      <c r="N51" s="27" t="s">
        <v>44</v>
      </c>
      <c r="O51" s="91" t="s">
        <v>200</v>
      </c>
      <c r="P51" s="378" t="s">
        <v>129</v>
      </c>
      <c r="Q51" s="13"/>
      <c r="R51" s="11"/>
      <c r="S51" s="13"/>
      <c r="T51" s="13"/>
      <c r="U51" s="29" t="s">
        <v>202</v>
      </c>
    </row>
    <row r="52" spans="1:21" s="5" customFormat="1" ht="12.75">
      <c r="A52" s="28" t="s">
        <v>200</v>
      </c>
      <c r="B52" s="47" t="s">
        <v>129</v>
      </c>
      <c r="C52" s="24"/>
      <c r="D52" s="12" t="s">
        <v>43</v>
      </c>
      <c r="E52" s="12"/>
      <c r="F52" s="12"/>
      <c r="G52" s="12"/>
      <c r="H52" s="10"/>
      <c r="I52" s="25"/>
      <c r="J52" s="15">
        <v>2</v>
      </c>
      <c r="K52" s="15"/>
      <c r="L52" s="26"/>
      <c r="M52" s="27">
        <v>3</v>
      </c>
      <c r="N52" s="27" t="s">
        <v>45</v>
      </c>
      <c r="O52" s="14"/>
      <c r="P52" s="84"/>
      <c r="Q52" s="13"/>
      <c r="R52" s="11"/>
      <c r="S52" s="13"/>
      <c r="T52" s="13"/>
      <c r="U52" s="29" t="s">
        <v>202</v>
      </c>
    </row>
    <row r="53" spans="1:21" s="5" customFormat="1" ht="12.75">
      <c r="A53" s="28" t="s">
        <v>146</v>
      </c>
      <c r="B53" s="39" t="s">
        <v>130</v>
      </c>
      <c r="C53" s="24"/>
      <c r="D53" s="12" t="s">
        <v>43</v>
      </c>
      <c r="E53" s="12"/>
      <c r="F53" s="12"/>
      <c r="G53" s="12"/>
      <c r="H53" s="10"/>
      <c r="I53" s="25"/>
      <c r="J53" s="15">
        <v>2</v>
      </c>
      <c r="K53" s="15"/>
      <c r="L53" s="26"/>
      <c r="M53" s="27">
        <v>3</v>
      </c>
      <c r="N53" s="27" t="s">
        <v>45</v>
      </c>
      <c r="O53" s="14"/>
      <c r="P53" s="85"/>
      <c r="Q53" s="13"/>
      <c r="R53" s="11"/>
      <c r="S53" s="13"/>
      <c r="T53" s="13"/>
      <c r="U53" s="78" t="s">
        <v>235</v>
      </c>
    </row>
    <row r="54" spans="1:21" s="5" customFormat="1" ht="12.75">
      <c r="A54" s="28" t="s">
        <v>147</v>
      </c>
      <c r="B54" s="47" t="s">
        <v>131</v>
      </c>
      <c r="C54" s="24"/>
      <c r="D54" s="12"/>
      <c r="E54" s="12" t="s">
        <v>43</v>
      </c>
      <c r="F54" s="12"/>
      <c r="G54" s="12"/>
      <c r="H54" s="10"/>
      <c r="I54" s="25">
        <v>3</v>
      </c>
      <c r="J54" s="15"/>
      <c r="K54" s="15"/>
      <c r="L54" s="26"/>
      <c r="M54" s="27">
        <v>4</v>
      </c>
      <c r="N54" s="27" t="s">
        <v>44</v>
      </c>
      <c r="O54" s="91" t="s">
        <v>148</v>
      </c>
      <c r="P54" s="86" t="s">
        <v>234</v>
      </c>
      <c r="Q54" s="13"/>
      <c r="R54" s="11"/>
      <c r="S54" s="13"/>
      <c r="T54" s="13"/>
      <c r="U54" s="29" t="s">
        <v>235</v>
      </c>
    </row>
    <row r="55" spans="1:21" s="5" customFormat="1" ht="12.75">
      <c r="A55" s="28" t="s">
        <v>858</v>
      </c>
      <c r="B55" s="47" t="s">
        <v>131</v>
      </c>
      <c r="C55" s="24"/>
      <c r="D55" s="12"/>
      <c r="E55" s="12" t="s">
        <v>43</v>
      </c>
      <c r="F55" s="12"/>
      <c r="G55" s="12"/>
      <c r="H55" s="10"/>
      <c r="I55" s="25"/>
      <c r="J55" s="15">
        <v>1</v>
      </c>
      <c r="K55" s="15"/>
      <c r="L55" s="26"/>
      <c r="M55" s="27">
        <v>2</v>
      </c>
      <c r="N55" s="27" t="s">
        <v>45</v>
      </c>
      <c r="O55" s="14"/>
      <c r="P55" s="84"/>
      <c r="Q55" s="13"/>
      <c r="R55" s="11"/>
      <c r="S55" s="13"/>
      <c r="T55" s="13"/>
      <c r="U55" s="29" t="s">
        <v>235</v>
      </c>
    </row>
    <row r="56" spans="1:21" s="5" customFormat="1" ht="12.75">
      <c r="A56" s="522" t="s">
        <v>703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380"/>
      <c r="N56" s="380"/>
      <c r="O56" s="14"/>
      <c r="P56" s="84"/>
      <c r="Q56" s="13"/>
      <c r="R56" s="11"/>
      <c r="S56" s="13"/>
      <c r="T56" s="13"/>
      <c r="U56" s="29"/>
    </row>
    <row r="57" spans="1:21" s="5" customFormat="1" ht="12.75">
      <c r="A57" s="43" t="s">
        <v>199</v>
      </c>
      <c r="B57" s="48" t="s">
        <v>128</v>
      </c>
      <c r="C57" s="24"/>
      <c r="D57" s="12" t="s">
        <v>43</v>
      </c>
      <c r="E57" s="12"/>
      <c r="F57" s="12"/>
      <c r="G57" s="12"/>
      <c r="H57" s="10"/>
      <c r="I57" s="25">
        <v>2</v>
      </c>
      <c r="J57" s="15"/>
      <c r="K57" s="15"/>
      <c r="L57" s="26"/>
      <c r="M57" s="27">
        <v>3</v>
      </c>
      <c r="N57" s="27" t="s">
        <v>44</v>
      </c>
      <c r="O57" s="91" t="s">
        <v>200</v>
      </c>
      <c r="P57" s="378" t="s">
        <v>129</v>
      </c>
      <c r="Q57" s="13"/>
      <c r="R57" s="11"/>
      <c r="S57" s="13"/>
      <c r="T57" s="13"/>
      <c r="U57" s="29" t="s">
        <v>202</v>
      </c>
    </row>
    <row r="58" spans="1:21" s="5" customFormat="1" ht="12.75">
      <c r="A58" s="28" t="s">
        <v>200</v>
      </c>
      <c r="B58" s="47" t="s">
        <v>129</v>
      </c>
      <c r="C58" s="24"/>
      <c r="D58" s="12" t="s">
        <v>43</v>
      </c>
      <c r="E58" s="12"/>
      <c r="F58" s="12"/>
      <c r="G58" s="12"/>
      <c r="H58" s="10"/>
      <c r="I58" s="25"/>
      <c r="J58" s="15">
        <v>2</v>
      </c>
      <c r="K58" s="15"/>
      <c r="L58" s="26"/>
      <c r="M58" s="27">
        <v>3</v>
      </c>
      <c r="N58" s="27" t="s">
        <v>45</v>
      </c>
      <c r="O58" s="239"/>
      <c r="P58" s="378"/>
      <c r="Q58" s="13"/>
      <c r="R58" s="11"/>
      <c r="S58" s="13"/>
      <c r="T58" s="13"/>
      <c r="U58" s="29"/>
    </row>
    <row r="59" spans="1:21" s="5" customFormat="1" ht="12.75">
      <c r="A59" s="28" t="s">
        <v>153</v>
      </c>
      <c r="B59" s="40" t="s">
        <v>132</v>
      </c>
      <c r="C59" s="24"/>
      <c r="D59" s="12" t="s">
        <v>43</v>
      </c>
      <c r="E59" s="12"/>
      <c r="F59" s="12"/>
      <c r="G59" s="12"/>
      <c r="H59" s="10"/>
      <c r="I59" s="25"/>
      <c r="J59" s="15">
        <v>2</v>
      </c>
      <c r="K59" s="15"/>
      <c r="L59" s="26"/>
      <c r="M59" s="27">
        <v>3</v>
      </c>
      <c r="N59" s="27" t="s">
        <v>45</v>
      </c>
      <c r="O59" s="14"/>
      <c r="P59" s="84"/>
      <c r="Q59" s="13"/>
      <c r="R59" s="11"/>
      <c r="S59" s="13"/>
      <c r="T59" s="13"/>
      <c r="U59" s="29" t="s">
        <v>243</v>
      </c>
    </row>
    <row r="60" spans="1:21" s="5" customFormat="1" ht="12.75">
      <c r="A60" s="28" t="s">
        <v>859</v>
      </c>
      <c r="B60" s="40" t="s">
        <v>133</v>
      </c>
      <c r="C60" s="24"/>
      <c r="D60" s="12" t="s">
        <v>43</v>
      </c>
      <c r="E60" s="12"/>
      <c r="F60" s="12"/>
      <c r="G60" s="12"/>
      <c r="H60" s="10"/>
      <c r="I60" s="25"/>
      <c r="J60" s="15">
        <v>2</v>
      </c>
      <c r="K60" s="15"/>
      <c r="L60" s="26"/>
      <c r="M60" s="27">
        <v>3</v>
      </c>
      <c r="N60" s="27" t="s">
        <v>45</v>
      </c>
      <c r="O60" s="14"/>
      <c r="P60" s="84"/>
      <c r="Q60" s="13"/>
      <c r="R60" s="11"/>
      <c r="S60" s="13"/>
      <c r="T60" s="13"/>
      <c r="U60" s="29" t="s">
        <v>244</v>
      </c>
    </row>
    <row r="61" spans="1:21" s="5" customFormat="1" ht="12.75">
      <c r="A61" s="28" t="s">
        <v>860</v>
      </c>
      <c r="B61" s="40" t="s">
        <v>134</v>
      </c>
      <c r="C61" s="24"/>
      <c r="D61" s="12"/>
      <c r="E61" s="12" t="s">
        <v>43</v>
      </c>
      <c r="F61" s="12"/>
      <c r="G61" s="12"/>
      <c r="H61" s="10"/>
      <c r="I61" s="25">
        <v>2</v>
      </c>
      <c r="J61" s="15"/>
      <c r="K61" s="15"/>
      <c r="L61" s="26"/>
      <c r="M61" s="27">
        <v>3</v>
      </c>
      <c r="N61" s="27" t="s">
        <v>69</v>
      </c>
      <c r="O61" s="14"/>
      <c r="P61" s="84"/>
      <c r="Q61" s="13"/>
      <c r="R61" s="11"/>
      <c r="S61" s="13"/>
      <c r="T61" s="13"/>
      <c r="U61" s="29" t="s">
        <v>244</v>
      </c>
    </row>
    <row r="62" spans="1:21" s="5" customFormat="1" ht="12.75">
      <c r="A62" s="517" t="s">
        <v>46</v>
      </c>
      <c r="B62" s="518"/>
      <c r="C62" s="256">
        <f>SUMIF(C26:C61,"=x",$I26:$I61)+SUMIF(C26:C61,"=x",$J26:$J61)+SUMIF(C26:C61,"=x",$K26:$K61)</f>
        <v>0</v>
      </c>
      <c r="D62" s="257"/>
      <c r="E62" s="257"/>
      <c r="F62" s="257"/>
      <c r="G62" s="257"/>
      <c r="H62" s="266">
        <f>SUMIF(H26:H61,"=x",$I26:$I61)+SUMIF(H26:H61,"=x",$J26:$J61)+SUMIF(H26:H61,"=x",$K26:$K61)</f>
        <v>0</v>
      </c>
      <c r="I62" s="519">
        <v>10</v>
      </c>
      <c r="J62" s="520"/>
      <c r="K62" s="520"/>
      <c r="L62" s="520"/>
      <c r="M62" s="520"/>
      <c r="N62" s="521"/>
      <c r="O62" s="539"/>
      <c r="P62" s="540"/>
      <c r="Q62" s="540"/>
      <c r="R62" s="540"/>
      <c r="S62" s="540"/>
      <c r="T62" s="540"/>
      <c r="U62" s="541"/>
    </row>
    <row r="63" spans="1:21" s="5" customFormat="1" ht="12.75">
      <c r="A63" s="530" t="s">
        <v>47</v>
      </c>
      <c r="B63" s="531"/>
      <c r="C63" s="566" t="s">
        <v>608</v>
      </c>
      <c r="D63" s="567"/>
      <c r="E63" s="567"/>
      <c r="F63" s="567"/>
      <c r="G63" s="567"/>
      <c r="H63" s="568"/>
      <c r="I63" s="527">
        <v>15</v>
      </c>
      <c r="J63" s="532"/>
      <c r="K63" s="532"/>
      <c r="L63" s="532"/>
      <c r="M63" s="532"/>
      <c r="N63" s="533"/>
      <c r="O63" s="539"/>
      <c r="P63" s="540"/>
      <c r="Q63" s="540"/>
      <c r="R63" s="540"/>
      <c r="S63" s="540"/>
      <c r="T63" s="540"/>
      <c r="U63" s="541"/>
    </row>
    <row r="64" spans="1:21" s="5" customFormat="1" ht="12.75">
      <c r="A64" s="545" t="s">
        <v>48</v>
      </c>
      <c r="B64" s="546"/>
      <c r="C64" s="262">
        <f>SUMPRODUCT(--(C26:C61="x"),--($N26:$N61="K"))</f>
        <v>0</v>
      </c>
      <c r="D64" s="263"/>
      <c r="E64" s="263"/>
      <c r="F64" s="263">
        <f>SUMPRODUCT(--(F$17:F$20="x"),--($N$17:$N$20="K"))</f>
        <v>0</v>
      </c>
      <c r="G64" s="263">
        <f>SUMPRODUCT(--(G$17:G$20="x"),--($N$17:$N$20="K"))</f>
        <v>0</v>
      </c>
      <c r="H64" s="371">
        <f>SUMPRODUCT(--(H$17:H$20="x"),--($N$17:$N$20="K"))</f>
        <v>0</v>
      </c>
      <c r="I64" s="542"/>
      <c r="J64" s="543"/>
      <c r="K64" s="543"/>
      <c r="L64" s="543"/>
      <c r="M64" s="543"/>
      <c r="N64" s="544"/>
      <c r="O64" s="539"/>
      <c r="P64" s="540"/>
      <c r="Q64" s="540"/>
      <c r="R64" s="540"/>
      <c r="S64" s="540"/>
      <c r="T64" s="540"/>
      <c r="U64" s="541"/>
    </row>
    <row r="65" spans="1:21" s="5" customFormat="1" ht="12.75">
      <c r="A65" s="534" t="s">
        <v>59</v>
      </c>
      <c r="B65" s="535"/>
      <c r="C65" s="536"/>
      <c r="D65" s="537"/>
      <c r="E65" s="537"/>
      <c r="F65" s="537"/>
      <c r="G65" s="537"/>
      <c r="H65" s="538"/>
      <c r="I65" s="536"/>
      <c r="J65" s="537"/>
      <c r="K65" s="537"/>
      <c r="L65" s="537"/>
      <c r="M65" s="537"/>
      <c r="N65" s="538"/>
      <c r="O65" s="536"/>
      <c r="P65" s="537"/>
      <c r="Q65" s="537"/>
      <c r="R65" s="537"/>
      <c r="S65" s="537"/>
      <c r="T65" s="537"/>
      <c r="U65" s="538"/>
    </row>
    <row r="66" spans="1:21" s="5" customFormat="1" ht="12.75">
      <c r="A66" s="351" t="s">
        <v>60</v>
      </c>
      <c r="B66" s="374"/>
      <c r="C66" s="343"/>
      <c r="D66" s="344"/>
      <c r="E66" s="344"/>
      <c r="F66" s="344"/>
      <c r="G66" s="344"/>
      <c r="H66" s="345"/>
      <c r="I66" s="343"/>
      <c r="J66" s="344"/>
      <c r="K66" s="344"/>
      <c r="L66" s="344"/>
      <c r="M66" s="344"/>
      <c r="N66" s="345"/>
      <c r="O66" s="344"/>
      <c r="P66" s="340"/>
      <c r="Q66" s="344"/>
      <c r="R66" s="344"/>
      <c r="S66" s="344"/>
      <c r="T66" s="344"/>
      <c r="U66" s="323"/>
    </row>
    <row r="67" spans="1:21" s="5" customFormat="1" ht="12.75">
      <c r="A67" s="28" t="s">
        <v>154</v>
      </c>
      <c r="B67" s="47" t="s">
        <v>61</v>
      </c>
      <c r="C67" s="24" t="s">
        <v>43</v>
      </c>
      <c r="D67" s="12"/>
      <c r="E67" s="12"/>
      <c r="F67" s="12"/>
      <c r="G67" s="12"/>
      <c r="H67" s="10"/>
      <c r="I67" s="25">
        <v>2</v>
      </c>
      <c r="J67" s="15"/>
      <c r="K67" s="15"/>
      <c r="L67" s="26"/>
      <c r="M67" s="27">
        <v>3</v>
      </c>
      <c r="N67" s="27" t="s">
        <v>44</v>
      </c>
      <c r="O67" s="14"/>
      <c r="P67" s="83"/>
      <c r="Q67" s="13"/>
      <c r="R67" s="11"/>
      <c r="S67" s="13"/>
      <c r="T67" s="13"/>
      <c r="U67" s="29" t="s">
        <v>219</v>
      </c>
    </row>
    <row r="68" spans="1:21" s="5" customFormat="1" ht="12.75">
      <c r="A68" s="28" t="s">
        <v>155</v>
      </c>
      <c r="B68" s="40" t="s">
        <v>62</v>
      </c>
      <c r="C68" s="24" t="s">
        <v>43</v>
      </c>
      <c r="D68" s="12"/>
      <c r="E68" s="12"/>
      <c r="F68" s="12"/>
      <c r="G68" s="12"/>
      <c r="H68" s="10"/>
      <c r="I68" s="25">
        <v>2</v>
      </c>
      <c r="J68" s="15"/>
      <c r="K68" s="15"/>
      <c r="L68" s="26"/>
      <c r="M68" s="27">
        <v>3</v>
      </c>
      <c r="N68" s="27" t="s">
        <v>44</v>
      </c>
      <c r="O68" s="14"/>
      <c r="P68" s="83"/>
      <c r="Q68" s="13"/>
      <c r="R68" s="11"/>
      <c r="S68" s="13"/>
      <c r="T68" s="13"/>
      <c r="U68" s="29" t="s">
        <v>220</v>
      </c>
    </row>
    <row r="69" spans="1:21" s="5" customFormat="1" ht="12.75">
      <c r="A69" s="28" t="s">
        <v>156</v>
      </c>
      <c r="B69" s="50" t="s">
        <v>140</v>
      </c>
      <c r="C69" s="24" t="s">
        <v>43</v>
      </c>
      <c r="D69" s="12"/>
      <c r="E69" s="12"/>
      <c r="F69" s="12"/>
      <c r="G69" s="12"/>
      <c r="H69" s="10"/>
      <c r="I69" s="25">
        <v>2</v>
      </c>
      <c r="J69" s="15"/>
      <c r="K69" s="15"/>
      <c r="L69" s="26"/>
      <c r="M69" s="27">
        <v>3</v>
      </c>
      <c r="N69" s="27" t="s">
        <v>44</v>
      </c>
      <c r="O69" s="14"/>
      <c r="P69" s="83"/>
      <c r="Q69" s="13"/>
      <c r="R69" s="11"/>
      <c r="S69" s="13"/>
      <c r="T69" s="13"/>
      <c r="U69" s="29" t="s">
        <v>221</v>
      </c>
    </row>
    <row r="70" spans="1:21" s="5" customFormat="1" ht="12.75">
      <c r="A70" s="81" t="s">
        <v>206</v>
      </c>
      <c r="B70" s="40" t="s">
        <v>63</v>
      </c>
      <c r="C70" s="24" t="s">
        <v>43</v>
      </c>
      <c r="D70" s="12"/>
      <c r="E70" s="12"/>
      <c r="F70" s="12"/>
      <c r="G70" s="12"/>
      <c r="H70" s="10"/>
      <c r="I70" s="25">
        <v>3</v>
      </c>
      <c r="J70" s="15"/>
      <c r="K70" s="15"/>
      <c r="L70" s="26"/>
      <c r="M70" s="27">
        <v>4</v>
      </c>
      <c r="N70" s="27" t="s">
        <v>44</v>
      </c>
      <c r="O70" s="14"/>
      <c r="P70" s="83"/>
      <c r="Q70" s="13"/>
      <c r="R70" s="11"/>
      <c r="S70" s="13"/>
      <c r="T70" s="13"/>
      <c r="U70" s="29" t="s">
        <v>248</v>
      </c>
    </row>
    <row r="71" spans="1:21" s="5" customFormat="1" ht="12.75">
      <c r="A71" s="28" t="s">
        <v>157</v>
      </c>
      <c r="B71" s="49" t="s">
        <v>64</v>
      </c>
      <c r="C71" s="24" t="s">
        <v>43</v>
      </c>
      <c r="D71" s="12"/>
      <c r="E71" s="12"/>
      <c r="F71" s="12"/>
      <c r="G71" s="12"/>
      <c r="H71" s="10"/>
      <c r="I71" s="25">
        <v>2</v>
      </c>
      <c r="J71" s="15"/>
      <c r="K71" s="15"/>
      <c r="L71" s="26"/>
      <c r="M71" s="27">
        <v>3</v>
      </c>
      <c r="N71" s="27" t="s">
        <v>44</v>
      </c>
      <c r="O71" s="14"/>
      <c r="P71" s="84"/>
      <c r="Q71" s="13"/>
      <c r="R71" s="11"/>
      <c r="S71" s="13"/>
      <c r="T71" s="13"/>
      <c r="U71" s="29" t="s">
        <v>222</v>
      </c>
    </row>
    <row r="72" spans="1:21" s="5" customFormat="1" ht="12.75">
      <c r="A72" s="28" t="s">
        <v>863</v>
      </c>
      <c r="B72" s="51" t="s">
        <v>65</v>
      </c>
      <c r="C72" s="24" t="s">
        <v>43</v>
      </c>
      <c r="D72" s="12"/>
      <c r="E72" s="12"/>
      <c r="F72" s="12"/>
      <c r="G72" s="12"/>
      <c r="H72" s="10"/>
      <c r="I72" s="25">
        <v>2</v>
      </c>
      <c r="J72" s="15"/>
      <c r="K72" s="15"/>
      <c r="L72" s="26"/>
      <c r="M72" s="27">
        <v>3</v>
      </c>
      <c r="N72" s="27" t="s">
        <v>44</v>
      </c>
      <c r="O72" s="14"/>
      <c r="P72" s="85"/>
      <c r="Q72" s="13"/>
      <c r="R72" s="11"/>
      <c r="S72" s="13"/>
      <c r="T72" s="13"/>
      <c r="U72" s="103" t="s">
        <v>224</v>
      </c>
    </row>
    <row r="73" spans="1:21" s="5" customFormat="1" ht="12.75">
      <c r="A73" s="28" t="s">
        <v>158</v>
      </c>
      <c r="B73" s="52" t="s">
        <v>66</v>
      </c>
      <c r="C73" s="24" t="s">
        <v>43</v>
      </c>
      <c r="D73" s="12"/>
      <c r="E73" s="12"/>
      <c r="F73" s="12"/>
      <c r="G73" s="12"/>
      <c r="H73" s="10"/>
      <c r="I73" s="25"/>
      <c r="J73" s="15">
        <v>2</v>
      </c>
      <c r="K73" s="15"/>
      <c r="L73" s="26"/>
      <c r="M73" s="27">
        <v>4</v>
      </c>
      <c r="N73" s="27" t="s">
        <v>45</v>
      </c>
      <c r="O73" s="19"/>
      <c r="P73" s="86"/>
      <c r="Q73" s="13"/>
      <c r="R73" s="11"/>
      <c r="S73" s="13"/>
      <c r="T73" s="13"/>
      <c r="U73" s="29" t="s">
        <v>223</v>
      </c>
    </row>
    <row r="74" spans="1:21" s="5" customFormat="1" ht="12.75">
      <c r="A74" s="517" t="s">
        <v>46</v>
      </c>
      <c r="B74" s="518"/>
      <c r="C74" s="257">
        <f aca="true" t="shared" si="5" ref="C74:H74">SUMIF(C67:C73,"=x",$I67:$I73)+SUMIF(C67:C73,"=x",$J67:$J73)+SUMIF(C67:C73,"=x",$K67:$K73)</f>
        <v>15</v>
      </c>
      <c r="D74" s="257">
        <f t="shared" si="5"/>
        <v>0</v>
      </c>
      <c r="E74" s="257">
        <f t="shared" si="5"/>
        <v>0</v>
      </c>
      <c r="F74" s="257">
        <f t="shared" si="5"/>
        <v>0</v>
      </c>
      <c r="G74" s="257">
        <f t="shared" si="5"/>
        <v>0</v>
      </c>
      <c r="H74" s="257">
        <f t="shared" si="5"/>
        <v>0</v>
      </c>
      <c r="I74" s="519">
        <f>SUM(C74:H74)</f>
        <v>15</v>
      </c>
      <c r="J74" s="564"/>
      <c r="K74" s="564"/>
      <c r="L74" s="564"/>
      <c r="M74" s="564"/>
      <c r="N74" s="565"/>
      <c r="O74" s="539"/>
      <c r="P74" s="540"/>
      <c r="Q74" s="540"/>
      <c r="R74" s="540"/>
      <c r="S74" s="540"/>
      <c r="T74" s="540"/>
      <c r="U74" s="541"/>
    </row>
    <row r="75" spans="1:21" s="5" customFormat="1" ht="12.75">
      <c r="A75" s="530" t="s">
        <v>47</v>
      </c>
      <c r="B75" s="531"/>
      <c r="C75" s="346">
        <f aca="true" t="shared" si="6" ref="C75:H75">SUMIF(C67:C73,"=x",$M67:$M73)</f>
        <v>23</v>
      </c>
      <c r="D75" s="372">
        <f t="shared" si="6"/>
        <v>0</v>
      </c>
      <c r="E75" s="372">
        <f t="shared" si="6"/>
        <v>0</v>
      </c>
      <c r="F75" s="260">
        <f t="shared" si="6"/>
        <v>0</v>
      </c>
      <c r="G75" s="261">
        <f t="shared" si="6"/>
        <v>0</v>
      </c>
      <c r="H75" s="347">
        <f t="shared" si="6"/>
        <v>0</v>
      </c>
      <c r="I75" s="527">
        <f>SUM(C75:H75)</f>
        <v>23</v>
      </c>
      <c r="J75" s="547"/>
      <c r="K75" s="547"/>
      <c r="L75" s="547"/>
      <c r="M75" s="547"/>
      <c r="N75" s="548"/>
      <c r="O75" s="539"/>
      <c r="P75" s="540"/>
      <c r="Q75" s="540"/>
      <c r="R75" s="540"/>
      <c r="S75" s="540"/>
      <c r="T75" s="540"/>
      <c r="U75" s="541"/>
    </row>
    <row r="76" spans="1:21" s="5" customFormat="1" ht="12.75">
      <c r="A76" s="545" t="s">
        <v>48</v>
      </c>
      <c r="B76" s="546"/>
      <c r="C76" s="348">
        <f aca="true" t="shared" si="7" ref="C76:H76">SUMPRODUCT(--(C67:C73="x"),--($N67:$N73="K"))</f>
        <v>6</v>
      </c>
      <c r="D76" s="373">
        <f t="shared" si="7"/>
        <v>0</v>
      </c>
      <c r="E76" s="373">
        <f t="shared" si="7"/>
        <v>0</v>
      </c>
      <c r="F76" s="263">
        <f t="shared" si="7"/>
        <v>0</v>
      </c>
      <c r="G76" s="263">
        <f t="shared" si="7"/>
        <v>0</v>
      </c>
      <c r="H76" s="264">
        <f t="shared" si="7"/>
        <v>0</v>
      </c>
      <c r="I76" s="542">
        <f>SUM(C76:H76)</f>
        <v>6</v>
      </c>
      <c r="J76" s="551"/>
      <c r="K76" s="551"/>
      <c r="L76" s="551"/>
      <c r="M76" s="551"/>
      <c r="N76" s="552"/>
      <c r="O76" s="539"/>
      <c r="P76" s="540"/>
      <c r="Q76" s="540"/>
      <c r="R76" s="540"/>
      <c r="S76" s="540"/>
      <c r="T76" s="540"/>
      <c r="U76" s="541"/>
    </row>
    <row r="77" spans="1:21" s="5" customFormat="1" ht="12.75">
      <c r="A77" s="351" t="s">
        <v>70</v>
      </c>
      <c r="B77" s="374"/>
      <c r="C77" s="343"/>
      <c r="D77" s="344"/>
      <c r="E77" s="344"/>
      <c r="F77" s="344"/>
      <c r="G77" s="344"/>
      <c r="H77" s="345"/>
      <c r="I77" s="343"/>
      <c r="J77" s="344"/>
      <c r="K77" s="344"/>
      <c r="L77" s="344"/>
      <c r="M77" s="344"/>
      <c r="N77" s="345"/>
      <c r="O77" s="536"/>
      <c r="P77" s="537"/>
      <c r="Q77" s="537"/>
      <c r="R77" s="537"/>
      <c r="S77" s="537"/>
      <c r="T77" s="537"/>
      <c r="U77" s="538"/>
    </row>
    <row r="78" spans="1:21" s="5" customFormat="1" ht="63" customHeight="1">
      <c r="A78" s="525" t="s">
        <v>609</v>
      </c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50"/>
      <c r="O78" s="345"/>
      <c r="P78" s="375"/>
      <c r="Q78" s="376"/>
      <c r="R78" s="344"/>
      <c r="S78" s="376"/>
      <c r="T78" s="376"/>
      <c r="U78" s="377"/>
    </row>
    <row r="79" spans="1:21" s="5" customFormat="1" ht="12.75">
      <c r="A79" s="522" t="s">
        <v>138</v>
      </c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381"/>
      <c r="N79" s="382"/>
      <c r="O79" s="14"/>
      <c r="P79" s="84"/>
      <c r="Q79" s="13"/>
      <c r="R79" s="11"/>
      <c r="S79" s="13"/>
      <c r="T79" s="13"/>
      <c r="U79" s="29"/>
    </row>
    <row r="80" spans="1:21" s="5" customFormat="1" ht="12.75">
      <c r="A80" s="28" t="s">
        <v>149</v>
      </c>
      <c r="B80" s="64" t="s">
        <v>72</v>
      </c>
      <c r="C80" s="24"/>
      <c r="D80" s="12"/>
      <c r="E80" s="12"/>
      <c r="F80" s="12"/>
      <c r="G80" s="12" t="s">
        <v>43</v>
      </c>
      <c r="H80" s="10"/>
      <c r="I80" s="25">
        <v>2</v>
      </c>
      <c r="J80" s="15"/>
      <c r="K80" s="15"/>
      <c r="L80" s="26"/>
      <c r="M80" s="27">
        <v>3</v>
      </c>
      <c r="N80" s="27" t="s">
        <v>44</v>
      </c>
      <c r="O80" s="14"/>
      <c r="P80" s="84"/>
      <c r="Q80" s="13"/>
      <c r="R80" s="11"/>
      <c r="S80" s="13"/>
      <c r="T80" s="13"/>
      <c r="U80" s="104" t="s">
        <v>249</v>
      </c>
    </row>
    <row r="81" spans="1:21" s="5" customFormat="1" ht="12.75">
      <c r="A81" s="28" t="s">
        <v>150</v>
      </c>
      <c r="B81" s="386" t="s">
        <v>73</v>
      </c>
      <c r="C81" s="24"/>
      <c r="D81" s="12"/>
      <c r="E81" s="12"/>
      <c r="F81" s="12"/>
      <c r="G81" s="12"/>
      <c r="H81" s="10" t="s">
        <v>43</v>
      </c>
      <c r="I81" s="25">
        <v>2</v>
      </c>
      <c r="J81" s="15"/>
      <c r="K81" s="15"/>
      <c r="L81" s="26"/>
      <c r="M81" s="27">
        <v>3</v>
      </c>
      <c r="N81" s="27" t="s">
        <v>44</v>
      </c>
      <c r="O81" s="14"/>
      <c r="P81" s="84"/>
      <c r="Q81" s="13"/>
      <c r="R81" s="11"/>
      <c r="S81" s="13"/>
      <c r="T81" s="13"/>
      <c r="U81" s="104" t="s">
        <v>249</v>
      </c>
    </row>
    <row r="82" spans="1:21" s="5" customFormat="1" ht="12.75">
      <c r="A82" s="28" t="s">
        <v>159</v>
      </c>
      <c r="B82" s="461" t="s">
        <v>71</v>
      </c>
      <c r="C82" s="24"/>
      <c r="D82" s="12"/>
      <c r="E82" s="12" t="s">
        <v>43</v>
      </c>
      <c r="F82" s="12"/>
      <c r="G82" s="12"/>
      <c r="H82" s="10"/>
      <c r="I82" s="25">
        <v>2</v>
      </c>
      <c r="J82" s="15"/>
      <c r="K82" s="15"/>
      <c r="L82" s="26"/>
      <c r="M82" s="27">
        <v>3</v>
      </c>
      <c r="N82" s="27" t="s">
        <v>69</v>
      </c>
      <c r="O82" s="14"/>
      <c r="P82" s="84"/>
      <c r="Q82" s="13"/>
      <c r="R82" s="11"/>
      <c r="S82" s="13"/>
      <c r="T82" s="13"/>
      <c r="U82" s="29" t="s">
        <v>226</v>
      </c>
    </row>
    <row r="83" spans="1:21" s="5" customFormat="1" ht="12.75">
      <c r="A83" s="28" t="s">
        <v>160</v>
      </c>
      <c r="B83" s="288" t="s">
        <v>74</v>
      </c>
      <c r="C83" s="24"/>
      <c r="D83" s="12"/>
      <c r="E83" s="12" t="s">
        <v>43</v>
      </c>
      <c r="F83" s="12"/>
      <c r="G83" s="12"/>
      <c r="H83" s="10"/>
      <c r="I83" s="25">
        <v>2</v>
      </c>
      <c r="J83" s="15"/>
      <c r="K83" s="15"/>
      <c r="L83" s="26"/>
      <c r="M83" s="27">
        <v>3</v>
      </c>
      <c r="N83" s="27" t="s">
        <v>69</v>
      </c>
      <c r="O83" s="14"/>
      <c r="P83" s="84"/>
      <c r="Q83" s="13"/>
      <c r="R83" s="11"/>
      <c r="S83" s="13"/>
      <c r="T83" s="13"/>
      <c r="U83" s="29" t="s">
        <v>220</v>
      </c>
    </row>
    <row r="84" spans="1:21" s="5" customFormat="1" ht="12.75">
      <c r="A84" s="28" t="s">
        <v>161</v>
      </c>
      <c r="B84" s="478" t="s">
        <v>75</v>
      </c>
      <c r="C84" s="92"/>
      <c r="D84" s="93" t="s">
        <v>43</v>
      </c>
      <c r="E84" s="93"/>
      <c r="F84" s="93"/>
      <c r="G84" s="93"/>
      <c r="H84" s="94"/>
      <c r="I84" s="95">
        <v>2</v>
      </c>
      <c r="J84" s="96"/>
      <c r="K84" s="96"/>
      <c r="L84" s="97"/>
      <c r="M84" s="98">
        <v>3</v>
      </c>
      <c r="N84" s="99" t="s">
        <v>44</v>
      </c>
      <c r="O84" s="14"/>
      <c r="P84" s="84"/>
      <c r="Q84" s="13"/>
      <c r="R84" s="11"/>
      <c r="S84" s="13"/>
      <c r="T84" s="13"/>
      <c r="U84" s="29" t="s">
        <v>222</v>
      </c>
    </row>
    <row r="85" spans="1:21" s="5" customFormat="1" ht="12.75">
      <c r="A85" s="28" t="s">
        <v>166</v>
      </c>
      <c r="B85" s="479" t="s">
        <v>80</v>
      </c>
      <c r="C85" s="92"/>
      <c r="D85" s="93"/>
      <c r="E85" s="93"/>
      <c r="F85" s="93"/>
      <c r="G85" s="93"/>
      <c r="H85" s="94" t="s">
        <v>43</v>
      </c>
      <c r="I85" s="95">
        <v>1</v>
      </c>
      <c r="J85" s="96"/>
      <c r="K85" s="96"/>
      <c r="L85" s="97"/>
      <c r="M85" s="98">
        <v>2</v>
      </c>
      <c r="N85" s="100" t="s">
        <v>69</v>
      </c>
      <c r="O85" s="14"/>
      <c r="P85" s="84"/>
      <c r="Q85" s="13"/>
      <c r="R85" s="11"/>
      <c r="S85" s="13"/>
      <c r="T85" s="13"/>
      <c r="U85" s="29" t="s">
        <v>231</v>
      </c>
    </row>
    <row r="86" spans="1:21" s="5" customFormat="1" ht="12.75">
      <c r="A86" s="28" t="s">
        <v>165</v>
      </c>
      <c r="B86" s="480" t="s">
        <v>79</v>
      </c>
      <c r="C86" s="92"/>
      <c r="D86" s="93"/>
      <c r="E86" s="93"/>
      <c r="F86" s="93"/>
      <c r="G86" s="93"/>
      <c r="H86" s="94" t="s">
        <v>43</v>
      </c>
      <c r="I86" s="95">
        <v>1</v>
      </c>
      <c r="J86" s="96"/>
      <c r="K86" s="96"/>
      <c r="L86" s="97"/>
      <c r="M86" s="98">
        <v>2</v>
      </c>
      <c r="N86" s="101" t="s">
        <v>69</v>
      </c>
      <c r="O86" s="14"/>
      <c r="P86" s="84"/>
      <c r="Q86" s="13"/>
      <c r="R86" s="11"/>
      <c r="S86" s="13"/>
      <c r="T86" s="13"/>
      <c r="U86" s="29" t="s">
        <v>230</v>
      </c>
    </row>
    <row r="87" spans="1:21" s="5" customFormat="1" ht="14.25">
      <c r="A87" s="28" t="s">
        <v>163</v>
      </c>
      <c r="B87" s="60" t="s">
        <v>765</v>
      </c>
      <c r="C87" s="24"/>
      <c r="D87" s="12"/>
      <c r="E87" s="12" t="s">
        <v>43</v>
      </c>
      <c r="F87" s="12"/>
      <c r="G87" s="12"/>
      <c r="H87" s="10"/>
      <c r="I87" s="25">
        <v>1</v>
      </c>
      <c r="J87" s="15"/>
      <c r="K87" s="15"/>
      <c r="L87" s="26"/>
      <c r="M87" s="27">
        <v>1</v>
      </c>
      <c r="N87" s="90" t="s">
        <v>69</v>
      </c>
      <c r="O87" s="14"/>
      <c r="P87" s="88"/>
      <c r="Q87" s="13"/>
      <c r="R87" s="11"/>
      <c r="S87" s="13"/>
      <c r="T87" s="13"/>
      <c r="U87" s="78" t="s">
        <v>251</v>
      </c>
    </row>
    <row r="88" spans="1:21" s="5" customFormat="1" ht="14.25">
      <c r="A88" s="28" t="s">
        <v>168</v>
      </c>
      <c r="B88" s="60" t="s">
        <v>765</v>
      </c>
      <c r="C88" s="24"/>
      <c r="D88" s="12"/>
      <c r="E88" s="12" t="s">
        <v>43</v>
      </c>
      <c r="F88" s="12"/>
      <c r="G88" s="12"/>
      <c r="H88" s="10"/>
      <c r="I88" s="25"/>
      <c r="J88" s="15">
        <v>1</v>
      </c>
      <c r="K88" s="15"/>
      <c r="L88" s="26"/>
      <c r="M88" s="27">
        <v>2</v>
      </c>
      <c r="N88" s="90" t="s">
        <v>45</v>
      </c>
      <c r="O88" s="14"/>
      <c r="P88" s="88"/>
      <c r="Q88" s="13"/>
      <c r="R88" s="11"/>
      <c r="S88" s="13"/>
      <c r="T88" s="13"/>
      <c r="U88" s="78" t="s">
        <v>252</v>
      </c>
    </row>
    <row r="89" spans="1:21" s="5" customFormat="1" ht="13.5" customHeight="1">
      <c r="A89" s="28" t="s">
        <v>232</v>
      </c>
      <c r="B89" s="288" t="s">
        <v>764</v>
      </c>
      <c r="C89" s="92"/>
      <c r="D89" s="93"/>
      <c r="E89" s="93"/>
      <c r="F89" s="93" t="s">
        <v>43</v>
      </c>
      <c r="G89" s="93"/>
      <c r="H89" s="94"/>
      <c r="I89" s="95"/>
      <c r="J89" s="96">
        <v>2</v>
      </c>
      <c r="K89" s="96"/>
      <c r="L89" s="97"/>
      <c r="M89" s="98">
        <v>3</v>
      </c>
      <c r="N89" s="100" t="s">
        <v>45</v>
      </c>
      <c r="O89" s="65" t="s">
        <v>163</v>
      </c>
      <c r="P89" s="107" t="s">
        <v>275</v>
      </c>
      <c r="Q89" s="13"/>
      <c r="R89" s="11"/>
      <c r="S89" s="13"/>
      <c r="T89" s="13"/>
      <c r="U89" s="29" t="s">
        <v>250</v>
      </c>
    </row>
    <row r="90" spans="1:21" s="5" customFormat="1" ht="12.75">
      <c r="A90" s="522" t="s">
        <v>139</v>
      </c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381"/>
      <c r="N90" s="382"/>
      <c r="O90" s="14"/>
      <c r="P90" s="84"/>
      <c r="Q90" s="13"/>
      <c r="R90" s="11"/>
      <c r="S90" s="13"/>
      <c r="T90" s="13"/>
      <c r="U90" s="29"/>
    </row>
    <row r="91" spans="1:21" s="5" customFormat="1" ht="14.25">
      <c r="A91" s="28" t="s">
        <v>178</v>
      </c>
      <c r="B91" s="64" t="s">
        <v>237</v>
      </c>
      <c r="C91" s="24"/>
      <c r="D91" s="12" t="s">
        <v>43</v>
      </c>
      <c r="E91" s="12"/>
      <c r="F91" s="12"/>
      <c r="G91" s="12"/>
      <c r="H91" s="10"/>
      <c r="I91" s="25">
        <v>2</v>
      </c>
      <c r="J91" s="15"/>
      <c r="K91" s="15"/>
      <c r="L91" s="26"/>
      <c r="M91" s="27">
        <v>3</v>
      </c>
      <c r="N91" s="27" t="s">
        <v>69</v>
      </c>
      <c r="O91" s="14"/>
      <c r="P91" s="88"/>
      <c r="Q91" s="13"/>
      <c r="R91" s="11"/>
      <c r="S91" s="13"/>
      <c r="T91" s="13"/>
      <c r="U91" s="29" t="s">
        <v>225</v>
      </c>
    </row>
    <row r="92" spans="1:21" s="5" customFormat="1" ht="14.25">
      <c r="A92" s="28" t="s">
        <v>162</v>
      </c>
      <c r="B92" s="59" t="s">
        <v>238</v>
      </c>
      <c r="C92" s="24"/>
      <c r="D92" s="12" t="s">
        <v>43</v>
      </c>
      <c r="E92" s="12"/>
      <c r="F92" s="12"/>
      <c r="G92" s="12"/>
      <c r="H92" s="10"/>
      <c r="I92" s="25">
        <v>2</v>
      </c>
      <c r="J92" s="15"/>
      <c r="K92" s="15"/>
      <c r="L92" s="26"/>
      <c r="M92" s="27">
        <v>3</v>
      </c>
      <c r="N92" s="90" t="s">
        <v>69</v>
      </c>
      <c r="O92" s="481" t="s">
        <v>206</v>
      </c>
      <c r="P92" s="57" t="s">
        <v>63</v>
      </c>
      <c r="Q92" s="13"/>
      <c r="R92" s="11"/>
      <c r="S92" s="13"/>
      <c r="T92" s="13"/>
      <c r="U92" s="29" t="s">
        <v>259</v>
      </c>
    </row>
    <row r="93" spans="1:21" s="5" customFormat="1" ht="12.75">
      <c r="A93" s="28" t="s">
        <v>159</v>
      </c>
      <c r="B93" s="56" t="s">
        <v>71</v>
      </c>
      <c r="C93" s="24"/>
      <c r="D93" s="12"/>
      <c r="E93" s="12" t="s">
        <v>43</v>
      </c>
      <c r="F93" s="12"/>
      <c r="G93" s="12"/>
      <c r="H93" s="10"/>
      <c r="I93" s="25">
        <v>2</v>
      </c>
      <c r="J93" s="15"/>
      <c r="K93" s="15"/>
      <c r="L93" s="26"/>
      <c r="M93" s="27">
        <v>3</v>
      </c>
      <c r="N93" s="90" t="s">
        <v>69</v>
      </c>
      <c r="O93" s="14"/>
      <c r="P93" s="88"/>
      <c r="Q93" s="13"/>
      <c r="R93" s="11"/>
      <c r="S93" s="13"/>
      <c r="T93" s="13"/>
      <c r="U93" s="29" t="s">
        <v>226</v>
      </c>
    </row>
    <row r="94" spans="1:21" s="5" customFormat="1" ht="14.25">
      <c r="A94" s="28" t="s">
        <v>163</v>
      </c>
      <c r="B94" s="59" t="s">
        <v>239</v>
      </c>
      <c r="C94" s="24"/>
      <c r="D94" s="12"/>
      <c r="E94" s="12" t="s">
        <v>43</v>
      </c>
      <c r="F94" s="12"/>
      <c r="G94" s="12"/>
      <c r="H94" s="10"/>
      <c r="I94" s="25">
        <v>1</v>
      </c>
      <c r="J94" s="15"/>
      <c r="K94" s="15"/>
      <c r="L94" s="26"/>
      <c r="M94" s="27">
        <v>1</v>
      </c>
      <c r="N94" s="90" t="s">
        <v>69</v>
      </c>
      <c r="O94" s="14"/>
      <c r="P94" s="88"/>
      <c r="Q94" s="13"/>
      <c r="R94" s="11"/>
      <c r="S94" s="13"/>
      <c r="T94" s="13"/>
      <c r="U94" s="78" t="s">
        <v>251</v>
      </c>
    </row>
    <row r="95" spans="1:21" s="5" customFormat="1" ht="14.25">
      <c r="A95" s="28" t="s">
        <v>168</v>
      </c>
      <c r="B95" s="59" t="s">
        <v>239</v>
      </c>
      <c r="C95" s="24"/>
      <c r="D95" s="12"/>
      <c r="E95" s="12" t="s">
        <v>43</v>
      </c>
      <c r="F95" s="12"/>
      <c r="G95" s="12"/>
      <c r="H95" s="10"/>
      <c r="I95" s="25"/>
      <c r="J95" s="15">
        <v>1</v>
      </c>
      <c r="K95" s="15"/>
      <c r="L95" s="26"/>
      <c r="M95" s="27">
        <v>2</v>
      </c>
      <c r="N95" s="90" t="s">
        <v>45</v>
      </c>
      <c r="O95" s="14"/>
      <c r="P95" s="88"/>
      <c r="Q95" s="13"/>
      <c r="R95" s="11"/>
      <c r="S95" s="13"/>
      <c r="T95" s="13"/>
      <c r="U95" s="78" t="s">
        <v>252</v>
      </c>
    </row>
    <row r="96" spans="1:21" s="5" customFormat="1" ht="14.25">
      <c r="A96" s="28" t="s">
        <v>232</v>
      </c>
      <c r="B96" s="386" t="s">
        <v>236</v>
      </c>
      <c r="C96" s="24"/>
      <c r="D96" s="12"/>
      <c r="E96" s="12"/>
      <c r="F96" s="12" t="s">
        <v>43</v>
      </c>
      <c r="G96" s="12"/>
      <c r="H96" s="10"/>
      <c r="I96" s="25"/>
      <c r="J96" s="15">
        <v>2</v>
      </c>
      <c r="K96" s="15"/>
      <c r="L96" s="26"/>
      <c r="M96" s="27">
        <v>3</v>
      </c>
      <c r="N96" s="90" t="s">
        <v>45</v>
      </c>
      <c r="O96" s="65" t="s">
        <v>163</v>
      </c>
      <c r="P96" s="107" t="s">
        <v>275</v>
      </c>
      <c r="Q96" s="13"/>
      <c r="R96" s="11"/>
      <c r="S96" s="13"/>
      <c r="T96" s="13"/>
      <c r="U96" s="29" t="s">
        <v>250</v>
      </c>
    </row>
    <row r="97" spans="1:21" s="5" customFormat="1" ht="12.75">
      <c r="A97" s="28" t="s">
        <v>161</v>
      </c>
      <c r="B97" s="89" t="s">
        <v>75</v>
      </c>
      <c r="C97" s="25"/>
      <c r="D97" s="15" t="s">
        <v>43</v>
      </c>
      <c r="E97" s="15"/>
      <c r="F97" s="15"/>
      <c r="G97" s="15"/>
      <c r="H97" s="74"/>
      <c r="I97" s="25">
        <v>2</v>
      </c>
      <c r="J97" s="15"/>
      <c r="K97" s="15"/>
      <c r="L97" s="26"/>
      <c r="M97" s="27">
        <v>3</v>
      </c>
      <c r="N97" s="27" t="s">
        <v>44</v>
      </c>
      <c r="O97" s="14"/>
      <c r="P97" s="88"/>
      <c r="Q97" s="13"/>
      <c r="R97" s="11"/>
      <c r="S97" s="13"/>
      <c r="T97" s="13"/>
      <c r="U97" s="29" t="s">
        <v>222</v>
      </c>
    </row>
    <row r="98" spans="1:21" s="5" customFormat="1" ht="12.75">
      <c r="A98" s="28" t="s">
        <v>227</v>
      </c>
      <c r="B98" s="89" t="s">
        <v>228</v>
      </c>
      <c r="C98" s="24"/>
      <c r="D98" s="12" t="s">
        <v>43</v>
      </c>
      <c r="E98" s="12"/>
      <c r="F98" s="12"/>
      <c r="G98" s="12"/>
      <c r="H98" s="10"/>
      <c r="I98" s="25">
        <v>2</v>
      </c>
      <c r="J98" s="15"/>
      <c r="K98" s="15"/>
      <c r="L98" s="26"/>
      <c r="M98" s="27">
        <v>2</v>
      </c>
      <c r="N98" s="27" t="s">
        <v>229</v>
      </c>
      <c r="O98" s="14"/>
      <c r="P98" s="88"/>
      <c r="Q98" s="13"/>
      <c r="R98" s="11"/>
      <c r="S98" s="13"/>
      <c r="T98" s="13"/>
      <c r="U98" s="29" t="s">
        <v>223</v>
      </c>
    </row>
    <row r="99" spans="1:21" s="5" customFormat="1" ht="12.75">
      <c r="A99" s="28" t="s">
        <v>164</v>
      </c>
      <c r="B99" s="51" t="s">
        <v>78</v>
      </c>
      <c r="C99" s="24"/>
      <c r="D99" s="12"/>
      <c r="E99" s="12"/>
      <c r="F99" s="12"/>
      <c r="G99" s="12"/>
      <c r="H99" s="10" t="s">
        <v>43</v>
      </c>
      <c r="I99" s="25">
        <v>1</v>
      </c>
      <c r="J99" s="15"/>
      <c r="K99" s="15"/>
      <c r="L99" s="26"/>
      <c r="M99" s="27">
        <v>2</v>
      </c>
      <c r="N99" s="27" t="s">
        <v>44</v>
      </c>
      <c r="O99" s="14"/>
      <c r="P99" s="88"/>
      <c r="Q99" s="13"/>
      <c r="R99" s="11"/>
      <c r="S99" s="13"/>
      <c r="T99" s="13"/>
      <c r="U99" s="29" t="s">
        <v>223</v>
      </c>
    </row>
    <row r="100" spans="1:21" s="5" customFormat="1" ht="12.75">
      <c r="A100" s="28" t="s">
        <v>165</v>
      </c>
      <c r="B100" s="51" t="s">
        <v>79</v>
      </c>
      <c r="C100" s="24"/>
      <c r="D100" s="12"/>
      <c r="E100" s="12"/>
      <c r="F100" s="12"/>
      <c r="G100" s="12"/>
      <c r="H100" s="10" t="s">
        <v>43</v>
      </c>
      <c r="I100" s="25">
        <v>1</v>
      </c>
      <c r="J100" s="15"/>
      <c r="K100" s="15"/>
      <c r="L100" s="26"/>
      <c r="M100" s="27">
        <v>2</v>
      </c>
      <c r="N100" s="27" t="s">
        <v>69</v>
      </c>
      <c r="O100" s="14"/>
      <c r="P100" s="88"/>
      <c r="Q100" s="13"/>
      <c r="R100" s="11"/>
      <c r="S100" s="13"/>
      <c r="T100" s="13"/>
      <c r="U100" s="29" t="s">
        <v>230</v>
      </c>
    </row>
    <row r="101" spans="1:21" s="5" customFormat="1" ht="12.75">
      <c r="A101" s="28" t="s">
        <v>166</v>
      </c>
      <c r="B101" s="288" t="s">
        <v>80</v>
      </c>
      <c r="C101" s="24"/>
      <c r="D101" s="12"/>
      <c r="E101" s="12"/>
      <c r="F101" s="12"/>
      <c r="G101" s="12"/>
      <c r="H101" s="10" t="s">
        <v>43</v>
      </c>
      <c r="I101" s="25">
        <v>1</v>
      </c>
      <c r="J101" s="15"/>
      <c r="K101" s="15"/>
      <c r="L101" s="26"/>
      <c r="M101" s="27">
        <v>2</v>
      </c>
      <c r="N101" s="27" t="s">
        <v>69</v>
      </c>
      <c r="O101" s="14"/>
      <c r="P101" s="88"/>
      <c r="Q101" s="13"/>
      <c r="R101" s="11"/>
      <c r="S101" s="13"/>
      <c r="T101" s="13"/>
      <c r="U101" s="29" t="s">
        <v>231</v>
      </c>
    </row>
    <row r="102" spans="1:21" s="5" customFormat="1" ht="12.75">
      <c r="A102" s="43" t="s">
        <v>757</v>
      </c>
      <c r="B102" s="477" t="s">
        <v>756</v>
      </c>
      <c r="C102" s="11"/>
      <c r="D102" s="12"/>
      <c r="E102" s="12"/>
      <c r="F102" s="12"/>
      <c r="G102" s="12" t="s">
        <v>43</v>
      </c>
      <c r="H102" s="14"/>
      <c r="I102" s="76">
        <v>2</v>
      </c>
      <c r="J102" s="15"/>
      <c r="K102" s="15"/>
      <c r="L102" s="76"/>
      <c r="M102" s="27">
        <v>2</v>
      </c>
      <c r="N102" s="289" t="s">
        <v>69</v>
      </c>
      <c r="O102" s="14"/>
      <c r="P102" s="88"/>
      <c r="Q102" s="13"/>
      <c r="R102" s="11"/>
      <c r="S102" s="13"/>
      <c r="T102" s="13"/>
      <c r="U102" s="29" t="s">
        <v>363</v>
      </c>
    </row>
    <row r="103" spans="1:21" s="5" customFormat="1" ht="12.75">
      <c r="A103" s="43" t="s">
        <v>759</v>
      </c>
      <c r="B103" s="461" t="s">
        <v>758</v>
      </c>
      <c r="C103" s="11"/>
      <c r="D103" s="12"/>
      <c r="E103" s="12"/>
      <c r="F103" s="12"/>
      <c r="G103" s="12" t="s">
        <v>43</v>
      </c>
      <c r="H103" s="14"/>
      <c r="I103" s="76">
        <v>2</v>
      </c>
      <c r="J103" s="15"/>
      <c r="K103" s="15"/>
      <c r="L103" s="76"/>
      <c r="M103" s="27">
        <v>2</v>
      </c>
      <c r="N103" s="289" t="s">
        <v>69</v>
      </c>
      <c r="O103" s="14"/>
      <c r="P103" s="88"/>
      <c r="Q103" s="13"/>
      <c r="R103" s="11"/>
      <c r="S103" s="13"/>
      <c r="T103" s="13"/>
      <c r="U103" s="29" t="s">
        <v>366</v>
      </c>
    </row>
    <row r="104" spans="1:21" s="5" customFormat="1" ht="12.75">
      <c r="A104" s="522" t="s">
        <v>81</v>
      </c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381"/>
      <c r="N104" s="382"/>
      <c r="O104" s="14"/>
      <c r="P104" s="84"/>
      <c r="Q104" s="13"/>
      <c r="R104" s="11"/>
      <c r="S104" s="13"/>
      <c r="T104" s="13"/>
      <c r="U104" s="29"/>
    </row>
    <row r="105" spans="1:21" s="5" customFormat="1" ht="12.75">
      <c r="A105" s="28" t="s">
        <v>161</v>
      </c>
      <c r="B105" s="58" t="s">
        <v>75</v>
      </c>
      <c r="C105" s="24"/>
      <c r="D105" s="12" t="s">
        <v>43</v>
      </c>
      <c r="E105" s="12"/>
      <c r="F105" s="12"/>
      <c r="G105" s="12"/>
      <c r="H105" s="10"/>
      <c r="I105" s="25">
        <v>2</v>
      </c>
      <c r="J105" s="15"/>
      <c r="K105" s="15"/>
      <c r="L105" s="26"/>
      <c r="M105" s="27">
        <v>3</v>
      </c>
      <c r="N105" s="90" t="s">
        <v>44</v>
      </c>
      <c r="O105" s="14"/>
      <c r="P105" s="84"/>
      <c r="Q105" s="13"/>
      <c r="R105" s="11"/>
      <c r="S105" s="13"/>
      <c r="T105" s="13"/>
      <c r="U105" s="29" t="s">
        <v>222</v>
      </c>
    </row>
    <row r="106" spans="1:21" s="5" customFormat="1" ht="12.75">
      <c r="A106" s="28" t="s">
        <v>167</v>
      </c>
      <c r="B106" s="58" t="s">
        <v>76</v>
      </c>
      <c r="C106" s="24"/>
      <c r="D106" s="12" t="s">
        <v>43</v>
      </c>
      <c r="E106" s="12"/>
      <c r="F106" s="12"/>
      <c r="G106" s="12"/>
      <c r="H106" s="10"/>
      <c r="I106" s="25">
        <v>2</v>
      </c>
      <c r="J106" s="15"/>
      <c r="K106" s="15"/>
      <c r="L106" s="26"/>
      <c r="M106" s="27">
        <v>3</v>
      </c>
      <c r="N106" s="90" t="s">
        <v>69</v>
      </c>
      <c r="O106" s="14"/>
      <c r="P106" s="84"/>
      <c r="Q106" s="13"/>
      <c r="R106" s="11"/>
      <c r="S106" s="13"/>
      <c r="T106" s="13"/>
      <c r="U106" s="29" t="s">
        <v>595</v>
      </c>
    </row>
    <row r="107" spans="1:21" s="5" customFormat="1" ht="14.25">
      <c r="A107" s="28" t="s">
        <v>162</v>
      </c>
      <c r="B107" s="59" t="s">
        <v>238</v>
      </c>
      <c r="C107" s="24"/>
      <c r="D107" s="12" t="s">
        <v>43</v>
      </c>
      <c r="E107" s="12"/>
      <c r="F107" s="12"/>
      <c r="G107" s="12"/>
      <c r="H107" s="10"/>
      <c r="I107" s="25">
        <v>2</v>
      </c>
      <c r="J107" s="15"/>
      <c r="K107" s="15"/>
      <c r="L107" s="26"/>
      <c r="M107" s="27">
        <v>3</v>
      </c>
      <c r="N107" s="90" t="s">
        <v>69</v>
      </c>
      <c r="O107" s="481" t="s">
        <v>206</v>
      </c>
      <c r="P107" s="57" t="s">
        <v>63</v>
      </c>
      <c r="Q107" s="13"/>
      <c r="R107" s="11"/>
      <c r="S107" s="13"/>
      <c r="T107" s="13"/>
      <c r="U107" s="29" t="s">
        <v>259</v>
      </c>
    </row>
    <row r="108" spans="1:21" s="5" customFormat="1" ht="12.75">
      <c r="A108" s="28" t="s">
        <v>159</v>
      </c>
      <c r="B108" s="56" t="s">
        <v>71</v>
      </c>
      <c r="C108" s="24"/>
      <c r="D108" s="12"/>
      <c r="E108" s="12" t="s">
        <v>43</v>
      </c>
      <c r="F108" s="12"/>
      <c r="G108" s="12"/>
      <c r="H108" s="10"/>
      <c r="I108" s="25">
        <v>2</v>
      </c>
      <c r="J108" s="15"/>
      <c r="K108" s="15"/>
      <c r="L108" s="26"/>
      <c r="M108" s="27">
        <v>3</v>
      </c>
      <c r="N108" s="90" t="s">
        <v>69</v>
      </c>
      <c r="O108" s="14"/>
      <c r="P108" s="84"/>
      <c r="Q108" s="13"/>
      <c r="R108" s="11"/>
      <c r="S108" s="13"/>
      <c r="T108" s="13"/>
      <c r="U108" s="29" t="s">
        <v>226</v>
      </c>
    </row>
    <row r="109" spans="1:21" s="5" customFormat="1" ht="14.25">
      <c r="A109" s="28" t="s">
        <v>163</v>
      </c>
      <c r="B109" s="59" t="s">
        <v>239</v>
      </c>
      <c r="C109" s="24"/>
      <c r="D109" s="12"/>
      <c r="E109" s="12" t="s">
        <v>43</v>
      </c>
      <c r="F109" s="12"/>
      <c r="G109" s="12"/>
      <c r="H109" s="10"/>
      <c r="I109" s="25">
        <v>1</v>
      </c>
      <c r="J109" s="15"/>
      <c r="K109" s="15"/>
      <c r="L109" s="26"/>
      <c r="M109" s="27">
        <v>1</v>
      </c>
      <c r="N109" s="90" t="s">
        <v>69</v>
      </c>
      <c r="O109" s="14"/>
      <c r="P109" s="84"/>
      <c r="Q109" s="13"/>
      <c r="R109" s="11"/>
      <c r="S109" s="13"/>
      <c r="T109" s="13"/>
      <c r="U109" s="78" t="s">
        <v>251</v>
      </c>
    </row>
    <row r="110" spans="1:21" s="5" customFormat="1" ht="14.25">
      <c r="A110" s="28" t="s">
        <v>168</v>
      </c>
      <c r="B110" s="59" t="s">
        <v>239</v>
      </c>
      <c r="C110" s="24"/>
      <c r="D110" s="12"/>
      <c r="E110" s="12" t="s">
        <v>43</v>
      </c>
      <c r="F110" s="12"/>
      <c r="G110" s="12"/>
      <c r="H110" s="10"/>
      <c r="I110" s="25"/>
      <c r="J110" s="15">
        <v>1</v>
      </c>
      <c r="K110" s="15"/>
      <c r="L110" s="26"/>
      <c r="M110" s="27">
        <v>2</v>
      </c>
      <c r="N110" s="90" t="s">
        <v>45</v>
      </c>
      <c r="O110" s="14"/>
      <c r="P110" s="84"/>
      <c r="Q110" s="13"/>
      <c r="R110" s="11"/>
      <c r="S110" s="13"/>
      <c r="T110" s="13"/>
      <c r="U110" s="78" t="s">
        <v>252</v>
      </c>
    </row>
    <row r="111" spans="1:21" s="5" customFormat="1" ht="14.25">
      <c r="A111" s="28" t="s">
        <v>232</v>
      </c>
      <c r="B111" s="386" t="s">
        <v>236</v>
      </c>
      <c r="C111" s="24"/>
      <c r="D111" s="12"/>
      <c r="E111" s="12"/>
      <c r="F111" s="12" t="s">
        <v>43</v>
      </c>
      <c r="G111" s="12"/>
      <c r="H111" s="10"/>
      <c r="I111" s="25"/>
      <c r="J111" s="15">
        <v>2</v>
      </c>
      <c r="K111" s="15"/>
      <c r="L111" s="26"/>
      <c r="M111" s="27">
        <v>3</v>
      </c>
      <c r="N111" s="90" t="s">
        <v>45</v>
      </c>
      <c r="O111" s="65" t="s">
        <v>163</v>
      </c>
      <c r="P111" s="107" t="s">
        <v>275</v>
      </c>
      <c r="Q111" s="13"/>
      <c r="R111" s="11"/>
      <c r="S111" s="13"/>
      <c r="T111" s="13"/>
      <c r="U111" s="29" t="s">
        <v>250</v>
      </c>
    </row>
    <row r="112" spans="1:21" s="5" customFormat="1" ht="12.75">
      <c r="A112" s="28" t="s">
        <v>178</v>
      </c>
      <c r="B112" s="51" t="s">
        <v>77</v>
      </c>
      <c r="C112" s="25"/>
      <c r="D112" s="15" t="s">
        <v>43</v>
      </c>
      <c r="E112" s="15"/>
      <c r="F112" s="15"/>
      <c r="G112" s="15"/>
      <c r="H112" s="74"/>
      <c r="I112" s="25">
        <v>2</v>
      </c>
      <c r="J112" s="15"/>
      <c r="K112" s="15"/>
      <c r="L112" s="26"/>
      <c r="M112" s="27">
        <v>3</v>
      </c>
      <c r="N112" s="90" t="s">
        <v>69</v>
      </c>
      <c r="O112" s="14"/>
      <c r="P112" s="84"/>
      <c r="Q112" s="13"/>
      <c r="R112" s="11"/>
      <c r="S112" s="13"/>
      <c r="T112" s="13"/>
      <c r="U112" s="29" t="s">
        <v>225</v>
      </c>
    </row>
    <row r="113" spans="1:21" s="5" customFormat="1" ht="12.75">
      <c r="A113" s="28" t="s">
        <v>169</v>
      </c>
      <c r="B113" s="288" t="s">
        <v>82</v>
      </c>
      <c r="C113" s="24"/>
      <c r="D113" s="12"/>
      <c r="E113" s="12"/>
      <c r="F113" s="12" t="s">
        <v>43</v>
      </c>
      <c r="G113" s="12"/>
      <c r="H113" s="10"/>
      <c r="I113" s="25">
        <v>1</v>
      </c>
      <c r="J113" s="15"/>
      <c r="K113" s="15"/>
      <c r="L113" s="26"/>
      <c r="M113" s="27">
        <v>2</v>
      </c>
      <c r="N113" s="90" t="s">
        <v>44</v>
      </c>
      <c r="O113" s="14"/>
      <c r="P113" s="84"/>
      <c r="Q113" s="13"/>
      <c r="R113" s="11"/>
      <c r="S113" s="13"/>
      <c r="T113" s="13"/>
      <c r="U113" s="29" t="s">
        <v>223</v>
      </c>
    </row>
    <row r="114" spans="1:21" s="5" customFormat="1" ht="12.75">
      <c r="A114" s="28" t="s">
        <v>170</v>
      </c>
      <c r="B114" s="288" t="s">
        <v>82</v>
      </c>
      <c r="C114" s="24"/>
      <c r="D114" s="12"/>
      <c r="E114" s="12"/>
      <c r="F114" s="12" t="s">
        <v>43</v>
      </c>
      <c r="G114" s="12"/>
      <c r="H114" s="10"/>
      <c r="I114" s="25"/>
      <c r="J114" s="15">
        <v>1</v>
      </c>
      <c r="K114" s="15"/>
      <c r="L114" s="26"/>
      <c r="M114" s="27">
        <v>2</v>
      </c>
      <c r="N114" s="90" t="s">
        <v>45</v>
      </c>
      <c r="O114" s="14"/>
      <c r="P114" s="84"/>
      <c r="Q114" s="13"/>
      <c r="R114" s="11"/>
      <c r="S114" s="13"/>
      <c r="T114" s="13"/>
      <c r="U114" s="29" t="s">
        <v>223</v>
      </c>
    </row>
    <row r="115" spans="1:21" s="5" customFormat="1" ht="12.75">
      <c r="A115" s="73" t="s">
        <v>841</v>
      </c>
      <c r="B115" s="89" t="s">
        <v>842</v>
      </c>
      <c r="C115" s="24"/>
      <c r="D115" s="12"/>
      <c r="E115" s="12"/>
      <c r="F115" s="12"/>
      <c r="G115" s="12"/>
      <c r="H115" s="10" t="s">
        <v>43</v>
      </c>
      <c r="I115" s="25">
        <v>2</v>
      </c>
      <c r="J115" s="15"/>
      <c r="K115" s="15"/>
      <c r="L115" s="26"/>
      <c r="M115" s="27">
        <v>2</v>
      </c>
      <c r="N115" s="90" t="s">
        <v>44</v>
      </c>
      <c r="O115" s="14"/>
      <c r="P115" s="84"/>
      <c r="Q115" s="13"/>
      <c r="R115" s="11"/>
      <c r="S115" s="13"/>
      <c r="T115" s="13"/>
      <c r="U115" s="29" t="s">
        <v>272</v>
      </c>
    </row>
    <row r="116" spans="1:21" s="5" customFormat="1" ht="12.75">
      <c r="A116" s="28" t="s">
        <v>810</v>
      </c>
      <c r="B116" s="288" t="s">
        <v>83</v>
      </c>
      <c r="C116" s="24"/>
      <c r="D116" s="12"/>
      <c r="E116" s="12"/>
      <c r="F116" s="12"/>
      <c r="G116" s="12" t="s">
        <v>43</v>
      </c>
      <c r="H116" s="10"/>
      <c r="I116" s="25"/>
      <c r="J116" s="15">
        <v>2</v>
      </c>
      <c r="K116" s="15"/>
      <c r="L116" s="26"/>
      <c r="M116" s="27">
        <v>3</v>
      </c>
      <c r="N116" s="90" t="s">
        <v>45</v>
      </c>
      <c r="O116" s="14"/>
      <c r="P116" s="84"/>
      <c r="Q116" s="13"/>
      <c r="R116" s="11"/>
      <c r="S116" s="13"/>
      <c r="T116" s="13"/>
      <c r="U116" s="29" t="s">
        <v>221</v>
      </c>
    </row>
    <row r="117" spans="1:21" s="5" customFormat="1" ht="12.75">
      <c r="A117" s="28" t="s">
        <v>610</v>
      </c>
      <c r="B117" s="288" t="s">
        <v>84</v>
      </c>
      <c r="C117" s="24"/>
      <c r="D117" s="12"/>
      <c r="E117" s="12"/>
      <c r="F117" s="12"/>
      <c r="G117" s="12"/>
      <c r="H117" s="10" t="s">
        <v>43</v>
      </c>
      <c r="I117" s="25">
        <v>2</v>
      </c>
      <c r="J117" s="15"/>
      <c r="K117" s="15"/>
      <c r="L117" s="26"/>
      <c r="M117" s="27">
        <v>3</v>
      </c>
      <c r="N117" s="27" t="s">
        <v>44</v>
      </c>
      <c r="O117" s="19"/>
      <c r="P117" s="86"/>
      <c r="Q117" s="13"/>
      <c r="R117" s="11"/>
      <c r="S117" s="13"/>
      <c r="T117" s="13"/>
      <c r="U117" s="29" t="s">
        <v>225</v>
      </c>
    </row>
    <row r="118" spans="1:21" s="5" customFormat="1" ht="12.75">
      <c r="A118" s="522" t="s">
        <v>90</v>
      </c>
      <c r="B118" s="524"/>
      <c r="C118" s="524"/>
      <c r="D118" s="524"/>
      <c r="E118" s="524"/>
      <c r="F118" s="524"/>
      <c r="G118" s="524"/>
      <c r="H118" s="524"/>
      <c r="I118" s="524"/>
      <c r="J118" s="524"/>
      <c r="K118" s="524"/>
      <c r="L118" s="524"/>
      <c r="M118" s="381"/>
      <c r="N118" s="382"/>
      <c r="O118" s="19"/>
      <c r="P118" s="86"/>
      <c r="Q118" s="13"/>
      <c r="R118" s="11"/>
      <c r="S118" s="13"/>
      <c r="T118" s="13"/>
      <c r="U118" s="29"/>
    </row>
    <row r="119" spans="1:21" s="5" customFormat="1" ht="12.75">
      <c r="A119" s="73" t="s">
        <v>207</v>
      </c>
      <c r="B119" s="64" t="s">
        <v>85</v>
      </c>
      <c r="C119" s="25"/>
      <c r="D119" s="15"/>
      <c r="E119" s="15"/>
      <c r="F119" s="15" t="s">
        <v>43</v>
      </c>
      <c r="H119" s="74"/>
      <c r="I119" s="25">
        <v>2</v>
      </c>
      <c r="J119" s="15"/>
      <c r="K119" s="15"/>
      <c r="L119" s="26"/>
      <c r="M119" s="27">
        <v>2</v>
      </c>
      <c r="N119" s="27" t="s">
        <v>44</v>
      </c>
      <c r="O119" s="19"/>
      <c r="P119" s="86"/>
      <c r="Q119" s="13"/>
      <c r="R119" s="11"/>
      <c r="S119" s="13"/>
      <c r="T119" s="13"/>
      <c r="U119" s="29" t="s">
        <v>254</v>
      </c>
    </row>
    <row r="120" spans="1:21" s="5" customFormat="1" ht="12.75">
      <c r="A120" s="73" t="s">
        <v>208</v>
      </c>
      <c r="B120" s="59" t="s">
        <v>171</v>
      </c>
      <c r="C120" s="25"/>
      <c r="D120" s="15"/>
      <c r="E120" s="15"/>
      <c r="F120" s="15"/>
      <c r="G120" s="15" t="s">
        <v>43</v>
      </c>
      <c r="H120" s="74"/>
      <c r="I120" s="25">
        <v>3</v>
      </c>
      <c r="J120" s="15"/>
      <c r="K120" s="15"/>
      <c r="L120" s="26"/>
      <c r="M120" s="27">
        <v>3</v>
      </c>
      <c r="N120" s="27" t="s">
        <v>69</v>
      </c>
      <c r="O120" s="19"/>
      <c r="P120" s="86"/>
      <c r="Q120" s="13"/>
      <c r="R120" s="11"/>
      <c r="S120" s="13"/>
      <c r="T120" s="13"/>
      <c r="U120" s="29" t="s">
        <v>254</v>
      </c>
    </row>
    <row r="121" spans="1:21" s="5" customFormat="1" ht="12.75">
      <c r="A121" s="73" t="s">
        <v>209</v>
      </c>
      <c r="B121" s="59" t="s">
        <v>172</v>
      </c>
      <c r="C121" s="25"/>
      <c r="D121" s="15"/>
      <c r="E121" s="15"/>
      <c r="F121" s="15"/>
      <c r="G121" s="15" t="s">
        <v>43</v>
      </c>
      <c r="H121" s="74"/>
      <c r="I121" s="25"/>
      <c r="J121" s="15">
        <v>1</v>
      </c>
      <c r="K121" s="15"/>
      <c r="L121" s="26"/>
      <c r="M121" s="27">
        <v>1</v>
      </c>
      <c r="N121" s="27" t="s">
        <v>45</v>
      </c>
      <c r="O121" s="19"/>
      <c r="P121" s="86"/>
      <c r="Q121" s="13"/>
      <c r="R121" s="11"/>
      <c r="S121" s="13"/>
      <c r="T121" s="13"/>
      <c r="U121" s="29" t="s">
        <v>596</v>
      </c>
    </row>
    <row r="122" spans="1:21" s="5" customFormat="1" ht="12.75">
      <c r="A122" s="73" t="s">
        <v>173</v>
      </c>
      <c r="B122" s="59" t="s">
        <v>86</v>
      </c>
      <c r="C122" s="25"/>
      <c r="D122" s="15"/>
      <c r="E122" s="15"/>
      <c r="F122" s="15"/>
      <c r="G122" s="15" t="s">
        <v>43</v>
      </c>
      <c r="H122" s="74"/>
      <c r="I122" s="25">
        <v>2</v>
      </c>
      <c r="J122" s="15"/>
      <c r="K122" s="15"/>
      <c r="L122" s="26"/>
      <c r="M122" s="27">
        <v>2</v>
      </c>
      <c r="N122" s="27" t="s">
        <v>44</v>
      </c>
      <c r="O122" s="19"/>
      <c r="P122" s="86"/>
      <c r="Q122" s="13"/>
      <c r="R122" s="11"/>
      <c r="S122" s="13"/>
      <c r="T122" s="13"/>
      <c r="U122" s="29" t="s">
        <v>220</v>
      </c>
    </row>
    <row r="123" spans="1:21" s="5" customFormat="1" ht="14.25">
      <c r="A123" s="73" t="s">
        <v>174</v>
      </c>
      <c r="B123" s="64" t="s">
        <v>581</v>
      </c>
      <c r="C123" s="25"/>
      <c r="D123" s="15"/>
      <c r="E123" s="15"/>
      <c r="F123" s="15"/>
      <c r="G123" s="15" t="s">
        <v>43</v>
      </c>
      <c r="H123" s="74"/>
      <c r="I123" s="25">
        <v>2</v>
      </c>
      <c r="J123" s="15"/>
      <c r="K123" s="15"/>
      <c r="L123" s="26"/>
      <c r="M123" s="27">
        <v>2</v>
      </c>
      <c r="N123" s="27" t="s">
        <v>69</v>
      </c>
      <c r="O123" s="19"/>
      <c r="P123" s="86"/>
      <c r="Q123" s="13"/>
      <c r="R123" s="11"/>
      <c r="S123" s="13"/>
      <c r="T123" s="13"/>
      <c r="U123" s="29" t="s">
        <v>255</v>
      </c>
    </row>
    <row r="124" spans="1:21" s="5" customFormat="1" ht="14.25">
      <c r="A124" s="73" t="s">
        <v>401</v>
      </c>
      <c r="B124" s="64" t="s">
        <v>582</v>
      </c>
      <c r="C124" s="25"/>
      <c r="D124" s="15"/>
      <c r="E124" s="15"/>
      <c r="F124" s="15"/>
      <c r="G124" s="15" t="s">
        <v>43</v>
      </c>
      <c r="H124" s="74"/>
      <c r="I124" s="25"/>
      <c r="J124" s="15">
        <v>2</v>
      </c>
      <c r="K124" s="15"/>
      <c r="L124" s="26"/>
      <c r="M124" s="27">
        <v>3</v>
      </c>
      <c r="N124" s="27" t="s">
        <v>45</v>
      </c>
      <c r="O124" s="19"/>
      <c r="P124" s="86"/>
      <c r="Q124" s="13"/>
      <c r="R124" s="11"/>
      <c r="S124" s="13"/>
      <c r="T124" s="13"/>
      <c r="U124" s="29" t="s">
        <v>402</v>
      </c>
    </row>
    <row r="125" spans="1:21" s="5" customFormat="1" ht="12.75">
      <c r="A125" s="73" t="s">
        <v>175</v>
      </c>
      <c r="B125" s="59" t="s">
        <v>88</v>
      </c>
      <c r="C125" s="25"/>
      <c r="D125" s="15"/>
      <c r="E125" s="15"/>
      <c r="F125" s="15"/>
      <c r="G125" s="15"/>
      <c r="H125" s="74" t="s">
        <v>43</v>
      </c>
      <c r="I125" s="25">
        <v>3</v>
      </c>
      <c r="J125" s="15"/>
      <c r="K125" s="15"/>
      <c r="L125" s="26"/>
      <c r="M125" s="27">
        <v>3</v>
      </c>
      <c r="N125" s="27" t="s">
        <v>69</v>
      </c>
      <c r="O125" s="19"/>
      <c r="P125" s="86"/>
      <c r="Q125" s="13"/>
      <c r="R125" s="11"/>
      <c r="S125" s="13"/>
      <c r="T125" s="13"/>
      <c r="U125" s="78" t="s">
        <v>772</v>
      </c>
    </row>
    <row r="126" spans="1:21" s="5" customFormat="1" ht="12.75">
      <c r="A126" s="73" t="s">
        <v>167</v>
      </c>
      <c r="B126" s="64" t="s">
        <v>76</v>
      </c>
      <c r="C126" s="25"/>
      <c r="D126" s="15"/>
      <c r="E126" s="15"/>
      <c r="F126" s="15"/>
      <c r="G126" s="15"/>
      <c r="H126" s="74" t="s">
        <v>43</v>
      </c>
      <c r="I126" s="25">
        <v>2</v>
      </c>
      <c r="J126" s="15"/>
      <c r="K126" s="15"/>
      <c r="L126" s="26"/>
      <c r="M126" s="27">
        <v>3</v>
      </c>
      <c r="N126" s="27" t="s">
        <v>69</v>
      </c>
      <c r="O126" s="19"/>
      <c r="P126" s="86"/>
      <c r="Q126" s="13"/>
      <c r="R126" s="11"/>
      <c r="S126" s="13"/>
      <c r="T126" s="13"/>
      <c r="U126" s="78" t="s">
        <v>595</v>
      </c>
    </row>
    <row r="127" spans="1:21" s="5" customFormat="1" ht="12.75">
      <c r="A127" s="73" t="s">
        <v>176</v>
      </c>
      <c r="B127" s="64" t="s">
        <v>89</v>
      </c>
      <c r="C127" s="25"/>
      <c r="D127" s="15"/>
      <c r="E127" s="15"/>
      <c r="F127" s="15"/>
      <c r="G127" s="15"/>
      <c r="H127" s="74" t="s">
        <v>43</v>
      </c>
      <c r="I127" s="25">
        <v>2</v>
      </c>
      <c r="J127" s="15"/>
      <c r="K127" s="15"/>
      <c r="L127" s="26"/>
      <c r="M127" s="27">
        <v>2</v>
      </c>
      <c r="N127" s="27" t="s">
        <v>44</v>
      </c>
      <c r="O127" s="19"/>
      <c r="P127" s="86"/>
      <c r="Q127" s="13"/>
      <c r="R127" s="11"/>
      <c r="S127" s="13"/>
      <c r="T127" s="13"/>
      <c r="U127" s="78" t="s">
        <v>256</v>
      </c>
    </row>
    <row r="128" spans="1:21" s="5" customFormat="1" ht="12.75">
      <c r="A128" s="73" t="s">
        <v>177</v>
      </c>
      <c r="B128" s="64" t="s">
        <v>109</v>
      </c>
      <c r="C128" s="25"/>
      <c r="D128" s="15"/>
      <c r="E128" s="15"/>
      <c r="F128" s="15"/>
      <c r="G128" s="15"/>
      <c r="H128" s="74" t="s">
        <v>43</v>
      </c>
      <c r="I128" s="25"/>
      <c r="J128" s="15">
        <v>1</v>
      </c>
      <c r="K128" s="15"/>
      <c r="L128" s="26"/>
      <c r="M128" s="27">
        <v>1</v>
      </c>
      <c r="N128" s="27" t="s">
        <v>45</v>
      </c>
      <c r="O128" s="19"/>
      <c r="P128" s="86"/>
      <c r="Q128" s="13"/>
      <c r="R128" s="11"/>
      <c r="S128" s="13"/>
      <c r="T128" s="13"/>
      <c r="U128" s="78" t="s">
        <v>256</v>
      </c>
    </row>
    <row r="129" spans="1:21" s="5" customFormat="1" ht="12.75">
      <c r="A129" s="73" t="s">
        <v>210</v>
      </c>
      <c r="B129" s="60" t="s">
        <v>110</v>
      </c>
      <c r="C129" s="25"/>
      <c r="D129" s="15"/>
      <c r="E129" s="15"/>
      <c r="F129" s="15"/>
      <c r="G129" s="15" t="s">
        <v>43</v>
      </c>
      <c r="H129" s="74"/>
      <c r="I129" s="25"/>
      <c r="J129" s="15">
        <v>2</v>
      </c>
      <c r="K129" s="15"/>
      <c r="L129" s="26"/>
      <c r="M129" s="27">
        <v>3</v>
      </c>
      <c r="N129" s="27" t="s">
        <v>45</v>
      </c>
      <c r="O129" s="19"/>
      <c r="P129" s="86"/>
      <c r="Q129" s="13"/>
      <c r="R129" s="11"/>
      <c r="S129" s="13"/>
      <c r="T129" s="13"/>
      <c r="U129" s="78" t="s">
        <v>257</v>
      </c>
    </row>
    <row r="130" spans="1:21" s="5" customFormat="1" ht="12.75">
      <c r="A130" s="73" t="s">
        <v>188</v>
      </c>
      <c r="B130" s="60" t="s">
        <v>111</v>
      </c>
      <c r="C130" s="25"/>
      <c r="D130" s="15"/>
      <c r="E130" s="15"/>
      <c r="F130" s="15"/>
      <c r="G130" s="15" t="s">
        <v>43</v>
      </c>
      <c r="H130" s="74"/>
      <c r="I130" s="25">
        <v>2</v>
      </c>
      <c r="J130" s="15"/>
      <c r="K130" s="15"/>
      <c r="L130" s="26"/>
      <c r="M130" s="27">
        <v>3</v>
      </c>
      <c r="N130" s="27" t="s">
        <v>69</v>
      </c>
      <c r="O130" s="19"/>
      <c r="P130" s="86"/>
      <c r="Q130" s="13"/>
      <c r="R130" s="11"/>
      <c r="S130" s="13"/>
      <c r="T130" s="13"/>
      <c r="U130" s="78" t="s">
        <v>258</v>
      </c>
    </row>
    <row r="131" spans="1:21" s="5" customFormat="1" ht="12.75">
      <c r="A131" s="73" t="s">
        <v>189</v>
      </c>
      <c r="B131" s="60" t="s">
        <v>112</v>
      </c>
      <c r="C131" s="25"/>
      <c r="D131" s="15"/>
      <c r="E131" s="15"/>
      <c r="F131" s="15"/>
      <c r="G131" s="15" t="s">
        <v>43</v>
      </c>
      <c r="H131" s="74"/>
      <c r="I131" s="25">
        <v>2</v>
      </c>
      <c r="J131" s="15"/>
      <c r="K131" s="15"/>
      <c r="L131" s="26"/>
      <c r="M131" s="27">
        <v>3</v>
      </c>
      <c r="N131" s="27" t="s">
        <v>69</v>
      </c>
      <c r="O131" s="19"/>
      <c r="P131" s="86"/>
      <c r="Q131" s="13"/>
      <c r="R131" s="11"/>
      <c r="S131" s="13"/>
      <c r="T131" s="13"/>
      <c r="U131" s="78" t="s">
        <v>259</v>
      </c>
    </row>
    <row r="132" spans="1:21" s="5" customFormat="1" ht="12.75">
      <c r="A132" s="73" t="s">
        <v>191</v>
      </c>
      <c r="B132" s="60" t="s">
        <v>113</v>
      </c>
      <c r="C132" s="25"/>
      <c r="D132" s="15"/>
      <c r="E132" s="15"/>
      <c r="F132" s="15"/>
      <c r="G132" s="15"/>
      <c r="H132" s="15" t="s">
        <v>43</v>
      </c>
      <c r="I132" s="25"/>
      <c r="J132" s="15">
        <v>2</v>
      </c>
      <c r="K132" s="15"/>
      <c r="L132" s="26"/>
      <c r="M132" s="27">
        <v>3</v>
      </c>
      <c r="N132" s="62" t="s">
        <v>45</v>
      </c>
      <c r="O132" s="19"/>
      <c r="P132" s="86"/>
      <c r="Q132" s="13"/>
      <c r="R132" s="11"/>
      <c r="S132" s="13"/>
      <c r="T132" s="13"/>
      <c r="U132" s="29" t="s">
        <v>259</v>
      </c>
    </row>
    <row r="133" spans="1:21" s="5" customFormat="1" ht="12.75">
      <c r="A133" s="73" t="s">
        <v>211</v>
      </c>
      <c r="B133" s="60" t="s">
        <v>114</v>
      </c>
      <c r="C133" s="25"/>
      <c r="D133" s="15"/>
      <c r="E133" s="15"/>
      <c r="F133" s="15"/>
      <c r="G133" s="15" t="s">
        <v>43</v>
      </c>
      <c r="H133" s="74"/>
      <c r="I133" s="25">
        <v>2</v>
      </c>
      <c r="J133" s="15"/>
      <c r="K133" s="15"/>
      <c r="L133" s="26"/>
      <c r="M133" s="27">
        <v>3</v>
      </c>
      <c r="N133" s="27" t="s">
        <v>69</v>
      </c>
      <c r="O133" s="19"/>
      <c r="P133" s="86"/>
      <c r="Q133" s="13"/>
      <c r="R133" s="11"/>
      <c r="S133" s="13"/>
      <c r="T133" s="13"/>
      <c r="U133" s="29" t="s">
        <v>260</v>
      </c>
    </row>
    <row r="134" spans="1:21" s="5" customFormat="1" ht="12.75">
      <c r="A134" s="73" t="s">
        <v>190</v>
      </c>
      <c r="B134" s="60" t="s">
        <v>115</v>
      </c>
      <c r="C134" s="25"/>
      <c r="D134" s="15"/>
      <c r="E134" s="15"/>
      <c r="F134" s="15"/>
      <c r="G134" s="15" t="s">
        <v>43</v>
      </c>
      <c r="H134" s="74"/>
      <c r="I134" s="25">
        <v>2</v>
      </c>
      <c r="J134" s="15"/>
      <c r="K134" s="15"/>
      <c r="L134" s="26"/>
      <c r="M134" s="27">
        <v>3</v>
      </c>
      <c r="N134" s="27" t="s">
        <v>69</v>
      </c>
      <c r="O134" s="19"/>
      <c r="P134" s="86"/>
      <c r="Q134" s="13"/>
      <c r="R134" s="11"/>
      <c r="S134" s="13"/>
      <c r="T134" s="13"/>
      <c r="U134" s="29" t="s">
        <v>257</v>
      </c>
    </row>
    <row r="135" spans="1:21" s="5" customFormat="1" ht="12.75">
      <c r="A135" s="73" t="s">
        <v>192</v>
      </c>
      <c r="B135" s="60" t="s">
        <v>116</v>
      </c>
      <c r="C135" s="25"/>
      <c r="D135" s="15"/>
      <c r="E135" s="15"/>
      <c r="F135" s="15"/>
      <c r="G135" s="15"/>
      <c r="H135" s="15" t="s">
        <v>43</v>
      </c>
      <c r="I135" s="25">
        <v>2</v>
      </c>
      <c r="J135" s="15"/>
      <c r="K135" s="15"/>
      <c r="L135" s="26"/>
      <c r="M135" s="27">
        <v>3</v>
      </c>
      <c r="N135" s="27" t="s">
        <v>69</v>
      </c>
      <c r="O135" s="19"/>
      <c r="P135" s="86"/>
      <c r="Q135" s="13"/>
      <c r="R135" s="11"/>
      <c r="S135" s="13"/>
      <c r="T135" s="13"/>
      <c r="U135" s="29" t="s">
        <v>260</v>
      </c>
    </row>
    <row r="136" spans="1:21" s="5" customFormat="1" ht="12.75">
      <c r="A136" s="73" t="s">
        <v>193</v>
      </c>
      <c r="B136" s="60" t="s">
        <v>117</v>
      </c>
      <c r="C136" s="25"/>
      <c r="D136" s="15"/>
      <c r="E136" s="15"/>
      <c r="F136" s="15"/>
      <c r="G136" s="15"/>
      <c r="H136" s="15" t="s">
        <v>43</v>
      </c>
      <c r="I136" s="25">
        <v>2</v>
      </c>
      <c r="J136" s="15"/>
      <c r="K136" s="15"/>
      <c r="L136" s="26"/>
      <c r="M136" s="27">
        <v>3</v>
      </c>
      <c r="N136" s="27" t="s">
        <v>69</v>
      </c>
      <c r="O136" s="19"/>
      <c r="P136" s="86"/>
      <c r="Q136" s="13"/>
      <c r="R136" s="11"/>
      <c r="S136" s="13"/>
      <c r="T136" s="13"/>
      <c r="U136" s="29" t="s">
        <v>260</v>
      </c>
    </row>
    <row r="137" spans="1:21" s="5" customFormat="1" ht="12.75">
      <c r="A137" s="73" t="s">
        <v>212</v>
      </c>
      <c r="B137" s="60" t="s">
        <v>118</v>
      </c>
      <c r="C137" s="25"/>
      <c r="D137" s="15"/>
      <c r="E137" s="15"/>
      <c r="F137" s="15"/>
      <c r="G137" s="15"/>
      <c r="H137" s="15" t="s">
        <v>43</v>
      </c>
      <c r="I137" s="25">
        <v>2</v>
      </c>
      <c r="J137" s="15"/>
      <c r="K137" s="15"/>
      <c r="L137" s="26"/>
      <c r="M137" s="27">
        <v>3</v>
      </c>
      <c r="N137" s="27" t="s">
        <v>69</v>
      </c>
      <c r="O137" s="19"/>
      <c r="P137" s="86"/>
      <c r="Q137" s="13"/>
      <c r="R137" s="11"/>
      <c r="S137" s="13"/>
      <c r="T137" s="13"/>
      <c r="U137" s="29" t="s">
        <v>261</v>
      </c>
    </row>
    <row r="138" spans="1:21" s="5" customFormat="1" ht="12.75">
      <c r="A138" s="73" t="s">
        <v>770</v>
      </c>
      <c r="B138" s="60" t="s">
        <v>119</v>
      </c>
      <c r="C138" s="25"/>
      <c r="D138" s="15"/>
      <c r="E138" s="15"/>
      <c r="F138" s="15"/>
      <c r="G138" s="15"/>
      <c r="H138" s="15" t="s">
        <v>43</v>
      </c>
      <c r="I138" s="25"/>
      <c r="J138" s="15">
        <v>2</v>
      </c>
      <c r="K138" s="15"/>
      <c r="L138" s="26"/>
      <c r="M138" s="27">
        <v>3</v>
      </c>
      <c r="N138" s="27" t="s">
        <v>45</v>
      </c>
      <c r="O138" s="19"/>
      <c r="P138" s="86"/>
      <c r="Q138" s="13"/>
      <c r="R138" s="11"/>
      <c r="S138" s="13"/>
      <c r="T138" s="13"/>
      <c r="U138" s="29" t="s">
        <v>771</v>
      </c>
    </row>
    <row r="139" spans="1:21" s="5" customFormat="1" ht="12.75">
      <c r="A139" s="73" t="s">
        <v>213</v>
      </c>
      <c r="B139" s="60" t="s">
        <v>120</v>
      </c>
      <c r="C139" s="25"/>
      <c r="D139" s="15"/>
      <c r="E139" s="15"/>
      <c r="F139" s="15"/>
      <c r="G139" s="15"/>
      <c r="H139" s="15" t="s">
        <v>43</v>
      </c>
      <c r="I139" s="25">
        <v>2</v>
      </c>
      <c r="J139" s="15"/>
      <c r="K139" s="15"/>
      <c r="L139" s="26"/>
      <c r="M139" s="27">
        <v>3</v>
      </c>
      <c r="N139" s="27" t="s">
        <v>69</v>
      </c>
      <c r="O139" s="19"/>
      <c r="P139" s="86"/>
      <c r="Q139" s="13"/>
      <c r="R139" s="11"/>
      <c r="S139" s="13"/>
      <c r="T139" s="13"/>
      <c r="U139" s="29" t="s">
        <v>597</v>
      </c>
    </row>
    <row r="140" spans="1:21" s="5" customFormat="1" ht="12.75">
      <c r="A140" s="73" t="s">
        <v>214</v>
      </c>
      <c r="B140" s="60" t="s">
        <v>121</v>
      </c>
      <c r="C140" s="25"/>
      <c r="D140" s="15"/>
      <c r="E140" s="15"/>
      <c r="F140" s="15"/>
      <c r="G140" s="15"/>
      <c r="H140" s="15" t="s">
        <v>43</v>
      </c>
      <c r="I140" s="25"/>
      <c r="J140" s="15">
        <v>2</v>
      </c>
      <c r="K140" s="15"/>
      <c r="L140" s="26"/>
      <c r="M140" s="27">
        <v>3</v>
      </c>
      <c r="N140" s="62" t="s">
        <v>45</v>
      </c>
      <c r="O140" s="19"/>
      <c r="P140" s="86"/>
      <c r="Q140" s="13"/>
      <c r="R140" s="11"/>
      <c r="S140" s="13"/>
      <c r="T140" s="13"/>
      <c r="U140" s="29" t="s">
        <v>596</v>
      </c>
    </row>
    <row r="141" spans="1:21" s="5" customFormat="1" ht="12.75">
      <c r="A141" s="73" t="s">
        <v>215</v>
      </c>
      <c r="B141" s="60" t="s">
        <v>122</v>
      </c>
      <c r="C141" s="25"/>
      <c r="D141" s="15"/>
      <c r="E141" s="15"/>
      <c r="F141" s="15"/>
      <c r="G141" s="15" t="s">
        <v>43</v>
      </c>
      <c r="H141" s="74"/>
      <c r="I141" s="25">
        <v>2</v>
      </c>
      <c r="J141" s="15"/>
      <c r="K141" s="15"/>
      <c r="L141" s="26"/>
      <c r="M141" s="27">
        <v>3</v>
      </c>
      <c r="N141" s="27" t="s">
        <v>69</v>
      </c>
      <c r="O141" s="19"/>
      <c r="P141" s="86"/>
      <c r="Q141" s="13"/>
      <c r="R141" s="11"/>
      <c r="S141" s="13"/>
      <c r="T141" s="13"/>
      <c r="U141" s="29" t="s">
        <v>503</v>
      </c>
    </row>
    <row r="142" spans="1:21" s="5" customFormat="1" ht="12.75">
      <c r="A142" s="73" t="s">
        <v>216</v>
      </c>
      <c r="B142" s="60" t="s">
        <v>123</v>
      </c>
      <c r="C142" s="25"/>
      <c r="D142" s="15"/>
      <c r="E142" s="15"/>
      <c r="F142" s="15"/>
      <c r="G142" s="15" t="s">
        <v>43</v>
      </c>
      <c r="H142" s="74"/>
      <c r="I142" s="25"/>
      <c r="J142" s="15">
        <v>2</v>
      </c>
      <c r="K142" s="15"/>
      <c r="L142" s="26"/>
      <c r="M142" s="27">
        <v>3</v>
      </c>
      <c r="N142" s="62" t="s">
        <v>45</v>
      </c>
      <c r="O142" s="19"/>
      <c r="P142" s="86"/>
      <c r="Q142" s="13"/>
      <c r="R142" s="11"/>
      <c r="S142" s="13"/>
      <c r="T142" s="13"/>
      <c r="U142" s="29" t="s">
        <v>262</v>
      </c>
    </row>
    <row r="143" spans="1:21" s="5" customFormat="1" ht="12.75">
      <c r="A143" s="73" t="s">
        <v>194</v>
      </c>
      <c r="B143" s="60" t="s">
        <v>124</v>
      </c>
      <c r="C143" s="25"/>
      <c r="D143" s="15"/>
      <c r="E143" s="15"/>
      <c r="F143" s="15"/>
      <c r="G143" s="15" t="s">
        <v>43</v>
      </c>
      <c r="H143" s="74"/>
      <c r="I143" s="25">
        <v>2</v>
      </c>
      <c r="J143" s="15"/>
      <c r="K143" s="15"/>
      <c r="L143" s="26"/>
      <c r="M143" s="27">
        <v>3</v>
      </c>
      <c r="N143" s="27" t="s">
        <v>69</v>
      </c>
      <c r="O143" s="19"/>
      <c r="P143" s="86"/>
      <c r="Q143" s="13"/>
      <c r="R143" s="11"/>
      <c r="S143" s="13"/>
      <c r="T143" s="13"/>
      <c r="U143" s="29" t="s">
        <v>263</v>
      </c>
    </row>
    <row r="144" spans="1:21" s="5" customFormat="1" ht="12.75">
      <c r="A144" s="73" t="s">
        <v>195</v>
      </c>
      <c r="B144" s="60" t="s">
        <v>125</v>
      </c>
      <c r="C144" s="25"/>
      <c r="D144" s="15"/>
      <c r="E144" s="15"/>
      <c r="F144" s="15"/>
      <c r="G144" s="15"/>
      <c r="H144" s="15" t="s">
        <v>43</v>
      </c>
      <c r="I144" s="25">
        <v>2</v>
      </c>
      <c r="J144" s="15"/>
      <c r="K144" s="15"/>
      <c r="L144" s="26"/>
      <c r="M144" s="27">
        <v>3</v>
      </c>
      <c r="N144" s="27" t="s">
        <v>69</v>
      </c>
      <c r="O144" s="75"/>
      <c r="P144" s="86"/>
      <c r="Q144" s="27"/>
      <c r="R144" s="76"/>
      <c r="S144" s="27"/>
      <c r="T144" s="27"/>
      <c r="U144" s="29" t="s">
        <v>264</v>
      </c>
    </row>
    <row r="145" spans="1:21" s="5" customFormat="1" ht="12.75">
      <c r="A145" s="73" t="s">
        <v>217</v>
      </c>
      <c r="B145" s="60" t="s">
        <v>126</v>
      </c>
      <c r="C145" s="25"/>
      <c r="D145" s="15"/>
      <c r="E145" s="15"/>
      <c r="F145" s="15"/>
      <c r="G145" s="15"/>
      <c r="H145" s="15" t="s">
        <v>43</v>
      </c>
      <c r="I145" s="25">
        <v>2</v>
      </c>
      <c r="J145" s="15"/>
      <c r="K145" s="15"/>
      <c r="L145" s="26"/>
      <c r="M145" s="27">
        <v>3</v>
      </c>
      <c r="N145" s="27" t="s">
        <v>69</v>
      </c>
      <c r="O145" s="75"/>
      <c r="P145" s="86"/>
      <c r="Q145" s="27"/>
      <c r="R145" s="76"/>
      <c r="S145" s="27"/>
      <c r="T145" s="27"/>
      <c r="U145" s="29" t="s">
        <v>265</v>
      </c>
    </row>
    <row r="146" spans="1:21" s="5" customFormat="1" ht="12.75">
      <c r="A146" s="73" t="s">
        <v>218</v>
      </c>
      <c r="B146" s="60" t="s">
        <v>127</v>
      </c>
      <c r="C146" s="25"/>
      <c r="D146" s="15"/>
      <c r="E146" s="15"/>
      <c r="F146" s="15"/>
      <c r="G146" s="15"/>
      <c r="H146" s="15" t="s">
        <v>43</v>
      </c>
      <c r="I146" s="25">
        <v>2</v>
      </c>
      <c r="J146" s="15"/>
      <c r="K146" s="15"/>
      <c r="L146" s="26"/>
      <c r="M146" s="27">
        <v>3</v>
      </c>
      <c r="N146" s="27" t="s">
        <v>69</v>
      </c>
      <c r="O146" s="75"/>
      <c r="P146" s="86"/>
      <c r="Q146" s="27"/>
      <c r="R146" s="76"/>
      <c r="S146" s="27"/>
      <c r="T146" s="27"/>
      <c r="U146" s="29" t="s">
        <v>266</v>
      </c>
    </row>
    <row r="147" spans="1:21" s="5" customFormat="1" ht="12.75">
      <c r="A147" s="522" t="s">
        <v>91</v>
      </c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383"/>
      <c r="N147" s="384"/>
      <c r="O147" s="19"/>
      <c r="P147" s="86"/>
      <c r="Q147" s="13"/>
      <c r="R147" s="11"/>
      <c r="S147" s="13"/>
      <c r="T147" s="13"/>
      <c r="U147" s="29"/>
    </row>
    <row r="148" spans="1:21" s="5" customFormat="1" ht="12.75">
      <c r="A148" s="28" t="s">
        <v>161</v>
      </c>
      <c r="B148" s="58" t="s">
        <v>75</v>
      </c>
      <c r="C148" s="24"/>
      <c r="D148" s="12" t="s">
        <v>43</v>
      </c>
      <c r="E148" s="12"/>
      <c r="F148" s="12"/>
      <c r="G148" s="12"/>
      <c r="H148" s="10"/>
      <c r="I148" s="25">
        <v>2</v>
      </c>
      <c r="J148" s="15"/>
      <c r="K148" s="15"/>
      <c r="L148" s="26"/>
      <c r="M148" s="27">
        <v>3</v>
      </c>
      <c r="N148" s="27" t="s">
        <v>44</v>
      </c>
      <c r="O148" s="14"/>
      <c r="P148" s="84"/>
      <c r="Q148" s="13"/>
      <c r="R148" s="11"/>
      <c r="S148" s="13"/>
      <c r="T148" s="13"/>
      <c r="U148" s="29" t="s">
        <v>222</v>
      </c>
    </row>
    <row r="149" spans="1:21" s="5" customFormat="1" ht="14.25">
      <c r="A149" s="28" t="s">
        <v>178</v>
      </c>
      <c r="B149" s="64" t="s">
        <v>237</v>
      </c>
      <c r="C149" s="24"/>
      <c r="D149" s="12" t="s">
        <v>43</v>
      </c>
      <c r="E149" s="12"/>
      <c r="F149" s="12"/>
      <c r="G149" s="12"/>
      <c r="H149" s="10"/>
      <c r="I149" s="25">
        <v>2</v>
      </c>
      <c r="J149" s="15"/>
      <c r="K149" s="15"/>
      <c r="L149" s="26"/>
      <c r="M149" s="27">
        <v>3</v>
      </c>
      <c r="N149" s="27" t="s">
        <v>69</v>
      </c>
      <c r="O149" s="14"/>
      <c r="P149" s="84"/>
      <c r="Q149" s="13"/>
      <c r="R149" s="11"/>
      <c r="S149" s="13"/>
      <c r="T149" s="13"/>
      <c r="U149" s="29" t="s">
        <v>225</v>
      </c>
    </row>
    <row r="150" spans="1:21" s="5" customFormat="1" ht="12.75">
      <c r="A150" s="28" t="s">
        <v>159</v>
      </c>
      <c r="B150" s="56" t="s">
        <v>71</v>
      </c>
      <c r="C150" s="24"/>
      <c r="D150" s="12"/>
      <c r="E150" s="12" t="s">
        <v>43</v>
      </c>
      <c r="F150" s="12"/>
      <c r="G150" s="12"/>
      <c r="H150" s="10"/>
      <c r="I150" s="25">
        <v>2</v>
      </c>
      <c r="J150" s="15"/>
      <c r="K150" s="15"/>
      <c r="L150" s="26"/>
      <c r="M150" s="27">
        <v>3</v>
      </c>
      <c r="N150" s="27" t="s">
        <v>69</v>
      </c>
      <c r="O150" s="14"/>
      <c r="P150" s="84"/>
      <c r="Q150" s="13"/>
      <c r="R150" s="11"/>
      <c r="S150" s="13"/>
      <c r="T150" s="13"/>
      <c r="U150" s="29" t="s">
        <v>226</v>
      </c>
    </row>
    <row r="151" spans="1:21" s="5" customFormat="1" ht="12.75">
      <c r="A151" s="28" t="s">
        <v>179</v>
      </c>
      <c r="B151" s="64" t="s">
        <v>92</v>
      </c>
      <c r="C151" s="24"/>
      <c r="D151" s="12" t="s">
        <v>43</v>
      </c>
      <c r="E151" s="12"/>
      <c r="F151" s="12"/>
      <c r="G151" s="12"/>
      <c r="H151" s="10"/>
      <c r="I151" s="25">
        <v>2</v>
      </c>
      <c r="J151" s="15"/>
      <c r="K151" s="15"/>
      <c r="L151" s="26"/>
      <c r="M151" s="27">
        <v>2</v>
      </c>
      <c r="N151" s="61" t="s">
        <v>69</v>
      </c>
      <c r="O151" s="19"/>
      <c r="P151" s="86"/>
      <c r="Q151" s="13"/>
      <c r="R151" s="11"/>
      <c r="S151" s="13"/>
      <c r="T151" s="13"/>
      <c r="U151" s="29" t="s">
        <v>226</v>
      </c>
    </row>
    <row r="152" spans="1:21" s="5" customFormat="1" ht="12.75">
      <c r="A152" s="28" t="s">
        <v>578</v>
      </c>
      <c r="B152" s="64" t="s">
        <v>93</v>
      </c>
      <c r="C152" s="24"/>
      <c r="D152" s="12" t="s">
        <v>43</v>
      </c>
      <c r="E152" s="12"/>
      <c r="F152" s="12"/>
      <c r="G152" s="12"/>
      <c r="H152" s="10"/>
      <c r="I152" s="25"/>
      <c r="J152" s="15"/>
      <c r="K152" s="15">
        <v>2</v>
      </c>
      <c r="L152" s="26"/>
      <c r="M152" s="27">
        <v>3</v>
      </c>
      <c r="N152" s="62" t="s">
        <v>45</v>
      </c>
      <c r="O152" s="19"/>
      <c r="P152" s="86"/>
      <c r="Q152" s="13"/>
      <c r="R152" s="11"/>
      <c r="S152" s="13"/>
      <c r="T152" s="13"/>
      <c r="U152" s="29" t="s">
        <v>267</v>
      </c>
    </row>
    <row r="153" spans="1:21" s="5" customFormat="1" ht="12.75">
      <c r="A153" s="43" t="s">
        <v>579</v>
      </c>
      <c r="B153" s="362" t="s">
        <v>94</v>
      </c>
      <c r="C153" s="24"/>
      <c r="D153" s="12"/>
      <c r="E153" s="12" t="s">
        <v>43</v>
      </c>
      <c r="F153" s="12"/>
      <c r="G153" s="12"/>
      <c r="H153" s="10"/>
      <c r="I153" s="25"/>
      <c r="J153" s="15"/>
      <c r="K153" s="15">
        <v>2</v>
      </c>
      <c r="L153" s="26"/>
      <c r="M153" s="27">
        <v>3</v>
      </c>
      <c r="N153" s="62" t="s">
        <v>45</v>
      </c>
      <c r="O153" s="14" t="s">
        <v>578</v>
      </c>
      <c r="P153" s="84" t="s">
        <v>93</v>
      </c>
      <c r="Q153" s="13"/>
      <c r="R153" s="11"/>
      <c r="S153" s="13"/>
      <c r="T153" s="13"/>
      <c r="U153" s="29" t="s">
        <v>267</v>
      </c>
    </row>
    <row r="154" spans="1:21" s="5" customFormat="1" ht="12.75">
      <c r="A154" s="28" t="s">
        <v>180</v>
      </c>
      <c r="B154" s="51" t="s">
        <v>101</v>
      </c>
      <c r="C154" s="24"/>
      <c r="D154" s="12"/>
      <c r="E154" s="12"/>
      <c r="F154" s="12"/>
      <c r="G154" s="12" t="s">
        <v>43</v>
      </c>
      <c r="H154" s="10"/>
      <c r="I154" s="25"/>
      <c r="J154" s="15">
        <v>1</v>
      </c>
      <c r="K154" s="15"/>
      <c r="L154" s="26"/>
      <c r="M154" s="27">
        <v>2</v>
      </c>
      <c r="N154" s="61" t="s">
        <v>45</v>
      </c>
      <c r="O154" s="19"/>
      <c r="P154" s="86"/>
      <c r="Q154" s="13"/>
      <c r="R154" s="11"/>
      <c r="S154" s="13"/>
      <c r="T154" s="13"/>
      <c r="U154" s="29" t="s">
        <v>268</v>
      </c>
    </row>
    <row r="155" spans="1:21" s="5" customFormat="1" ht="12.75">
      <c r="A155" s="28" t="s">
        <v>181</v>
      </c>
      <c r="B155" s="288" t="s">
        <v>102</v>
      </c>
      <c r="C155" s="24"/>
      <c r="D155" s="12" t="s">
        <v>43</v>
      </c>
      <c r="E155" s="12"/>
      <c r="F155" s="12"/>
      <c r="G155" s="12"/>
      <c r="H155" s="10"/>
      <c r="I155" s="25">
        <v>1</v>
      </c>
      <c r="J155" s="15"/>
      <c r="K155" s="15"/>
      <c r="L155" s="26"/>
      <c r="M155" s="27">
        <v>2</v>
      </c>
      <c r="N155" s="63" t="s">
        <v>44</v>
      </c>
      <c r="O155" s="19"/>
      <c r="P155" s="86"/>
      <c r="Q155" s="13"/>
      <c r="R155" s="11"/>
      <c r="S155" s="13"/>
      <c r="T155" s="13"/>
      <c r="U155" s="29" t="s">
        <v>222</v>
      </c>
    </row>
    <row r="156" spans="1:21" s="5" customFormat="1" ht="12.75">
      <c r="A156" s="28" t="s">
        <v>182</v>
      </c>
      <c r="B156" s="51" t="s">
        <v>95</v>
      </c>
      <c r="C156" s="24"/>
      <c r="D156" s="12" t="s">
        <v>43</v>
      </c>
      <c r="E156" s="12"/>
      <c r="F156" s="12"/>
      <c r="G156" s="12"/>
      <c r="H156" s="10"/>
      <c r="I156" s="25">
        <v>1</v>
      </c>
      <c r="J156" s="15"/>
      <c r="K156" s="15"/>
      <c r="L156" s="26"/>
      <c r="M156" s="27">
        <v>2</v>
      </c>
      <c r="N156" s="61" t="s">
        <v>69</v>
      </c>
      <c r="O156" s="19"/>
      <c r="P156" s="86"/>
      <c r="Q156" s="13"/>
      <c r="R156" s="11"/>
      <c r="S156" s="13"/>
      <c r="T156" s="13"/>
      <c r="U156" s="29" t="s">
        <v>269</v>
      </c>
    </row>
    <row r="157" spans="1:21" s="5" customFormat="1" ht="12.75">
      <c r="A157" s="28" t="s">
        <v>183</v>
      </c>
      <c r="B157" s="51" t="s">
        <v>96</v>
      </c>
      <c r="C157" s="24"/>
      <c r="D157" s="12"/>
      <c r="E157" s="12"/>
      <c r="F157" s="12"/>
      <c r="G157" s="12"/>
      <c r="H157" s="10" t="s">
        <v>43</v>
      </c>
      <c r="I157" s="25">
        <v>2</v>
      </c>
      <c r="J157" s="15"/>
      <c r="K157" s="15"/>
      <c r="L157" s="26"/>
      <c r="M157" s="27">
        <v>3</v>
      </c>
      <c r="N157" s="61" t="s">
        <v>69</v>
      </c>
      <c r="O157" s="19"/>
      <c r="P157" s="86"/>
      <c r="Q157" s="13"/>
      <c r="R157" s="11"/>
      <c r="S157" s="13"/>
      <c r="T157" s="13"/>
      <c r="U157" s="29" t="s">
        <v>222</v>
      </c>
    </row>
    <row r="158" spans="1:21" s="5" customFormat="1" ht="12.75">
      <c r="A158" s="28" t="s">
        <v>184</v>
      </c>
      <c r="B158" s="51" t="s">
        <v>97</v>
      </c>
      <c r="C158" s="24"/>
      <c r="D158" s="12"/>
      <c r="E158" s="12"/>
      <c r="F158" s="12"/>
      <c r="G158" s="12"/>
      <c r="H158" s="10" t="s">
        <v>43</v>
      </c>
      <c r="I158" s="25">
        <v>1</v>
      </c>
      <c r="J158" s="15"/>
      <c r="K158" s="15"/>
      <c r="L158" s="26"/>
      <c r="M158" s="27">
        <v>2</v>
      </c>
      <c r="N158" s="61" t="s">
        <v>44</v>
      </c>
      <c r="O158" s="19"/>
      <c r="P158" s="86"/>
      <c r="Q158" s="13"/>
      <c r="R158" s="11"/>
      <c r="S158" s="13"/>
      <c r="T158" s="13"/>
      <c r="U158" s="29" t="s">
        <v>270</v>
      </c>
    </row>
    <row r="159" spans="1:21" s="5" customFormat="1" ht="12.75">
      <c r="A159" s="28" t="s">
        <v>185</v>
      </c>
      <c r="B159" s="51" t="s">
        <v>98</v>
      </c>
      <c r="C159" s="24"/>
      <c r="D159" s="12"/>
      <c r="E159" s="12"/>
      <c r="F159" s="12"/>
      <c r="G159" s="12"/>
      <c r="H159" s="10" t="s">
        <v>43</v>
      </c>
      <c r="I159" s="25">
        <v>1</v>
      </c>
      <c r="J159" s="15"/>
      <c r="K159" s="15"/>
      <c r="L159" s="26"/>
      <c r="M159" s="27">
        <v>2</v>
      </c>
      <c r="N159" s="61" t="s">
        <v>69</v>
      </c>
      <c r="O159" s="19"/>
      <c r="P159" s="86"/>
      <c r="Q159" s="13"/>
      <c r="R159" s="11"/>
      <c r="S159" s="13"/>
      <c r="T159" s="13"/>
      <c r="U159" s="29" t="s">
        <v>270</v>
      </c>
    </row>
    <row r="160" spans="1:21" s="5" customFormat="1" ht="12.75">
      <c r="A160" s="28" t="s">
        <v>186</v>
      </c>
      <c r="B160" s="51" t="s">
        <v>99</v>
      </c>
      <c r="C160" s="24"/>
      <c r="D160" s="12"/>
      <c r="E160" s="12"/>
      <c r="F160" s="12"/>
      <c r="G160" s="12"/>
      <c r="H160" s="10" t="s">
        <v>43</v>
      </c>
      <c r="I160" s="25">
        <v>1</v>
      </c>
      <c r="J160" s="15"/>
      <c r="K160" s="15"/>
      <c r="L160" s="26"/>
      <c r="M160" s="27">
        <v>2</v>
      </c>
      <c r="N160" s="61" t="s">
        <v>44</v>
      </c>
      <c r="O160" s="19"/>
      <c r="P160" s="86"/>
      <c r="Q160" s="13"/>
      <c r="R160" s="11"/>
      <c r="S160" s="13"/>
      <c r="T160" s="13"/>
      <c r="U160" s="29" t="s">
        <v>222</v>
      </c>
    </row>
    <row r="161" spans="1:21" s="5" customFormat="1" ht="12.75">
      <c r="A161" s="28" t="s">
        <v>187</v>
      </c>
      <c r="B161" s="51" t="s">
        <v>100</v>
      </c>
      <c r="C161" s="24"/>
      <c r="D161" s="12"/>
      <c r="E161" s="12"/>
      <c r="F161" s="12"/>
      <c r="G161" s="12"/>
      <c r="H161" s="10" t="s">
        <v>43</v>
      </c>
      <c r="I161" s="25">
        <v>1</v>
      </c>
      <c r="J161" s="15"/>
      <c r="K161" s="15"/>
      <c r="L161" s="26"/>
      <c r="M161" s="27">
        <v>2</v>
      </c>
      <c r="N161" s="61" t="s">
        <v>44</v>
      </c>
      <c r="O161" s="19"/>
      <c r="P161" s="86"/>
      <c r="Q161" s="13"/>
      <c r="R161" s="11"/>
      <c r="S161" s="13"/>
      <c r="T161" s="13"/>
      <c r="U161" s="29" t="s">
        <v>271</v>
      </c>
    </row>
    <row r="162" spans="1:21" s="5" customFormat="1" ht="12.75">
      <c r="A162" s="522" t="s">
        <v>703</v>
      </c>
      <c r="B162" s="523"/>
      <c r="C162" s="523"/>
      <c r="D162" s="523"/>
      <c r="E162" s="523"/>
      <c r="F162" s="523"/>
      <c r="G162" s="523"/>
      <c r="H162" s="523"/>
      <c r="I162" s="523"/>
      <c r="J162" s="523"/>
      <c r="K162" s="523"/>
      <c r="L162" s="523"/>
      <c r="M162" s="381"/>
      <c r="N162" s="382"/>
      <c r="O162" s="19"/>
      <c r="P162" s="86"/>
      <c r="Q162" s="13"/>
      <c r="R162" s="11"/>
      <c r="S162" s="13"/>
      <c r="T162" s="13"/>
      <c r="U162" s="29"/>
    </row>
    <row r="163" spans="1:21" s="5" customFormat="1" ht="12.75">
      <c r="A163" s="28" t="s">
        <v>159</v>
      </c>
      <c r="B163" s="56" t="s">
        <v>71</v>
      </c>
      <c r="C163" s="24"/>
      <c r="D163" s="12"/>
      <c r="E163" s="12" t="s">
        <v>43</v>
      </c>
      <c r="F163" s="12"/>
      <c r="G163" s="12"/>
      <c r="H163" s="10"/>
      <c r="I163" s="25">
        <v>2</v>
      </c>
      <c r="J163" s="15"/>
      <c r="K163" s="15"/>
      <c r="L163" s="26"/>
      <c r="M163" s="27">
        <v>3</v>
      </c>
      <c r="N163" s="27" t="s">
        <v>69</v>
      </c>
      <c r="O163" s="14"/>
      <c r="P163" s="84"/>
      <c r="Q163" s="13"/>
      <c r="R163" s="11"/>
      <c r="S163" s="13"/>
      <c r="T163" s="13"/>
      <c r="U163" s="29" t="s">
        <v>226</v>
      </c>
    </row>
    <row r="164" spans="1:21" s="5" customFormat="1" ht="14.25">
      <c r="A164" s="460" t="s">
        <v>864</v>
      </c>
      <c r="B164" s="462" t="s">
        <v>867</v>
      </c>
      <c r="C164" s="24"/>
      <c r="D164" s="12"/>
      <c r="E164" s="12"/>
      <c r="F164" s="12" t="s">
        <v>43</v>
      </c>
      <c r="G164" s="12"/>
      <c r="H164" s="10"/>
      <c r="I164" s="25"/>
      <c r="J164" s="15">
        <v>2</v>
      </c>
      <c r="K164" s="15"/>
      <c r="L164" s="26"/>
      <c r="M164" s="27">
        <v>3</v>
      </c>
      <c r="N164" s="27" t="s">
        <v>45</v>
      </c>
      <c r="O164" s="14"/>
      <c r="P164" s="84"/>
      <c r="Q164" s="13"/>
      <c r="R164" s="11"/>
      <c r="S164" s="13"/>
      <c r="T164" s="13"/>
      <c r="U164" s="379" t="s">
        <v>244</v>
      </c>
    </row>
    <row r="165" spans="1:21" s="5" customFormat="1" ht="12.75">
      <c r="A165" s="28" t="s">
        <v>866</v>
      </c>
      <c r="B165" s="387" t="s">
        <v>65</v>
      </c>
      <c r="C165" s="24"/>
      <c r="D165" s="12"/>
      <c r="E165" s="12" t="s">
        <v>43</v>
      </c>
      <c r="F165" s="12"/>
      <c r="G165" s="12"/>
      <c r="H165" s="10"/>
      <c r="I165" s="25"/>
      <c r="J165" s="15">
        <v>2</v>
      </c>
      <c r="K165" s="15"/>
      <c r="L165" s="26"/>
      <c r="M165" s="27">
        <v>3</v>
      </c>
      <c r="N165" s="27" t="s">
        <v>45</v>
      </c>
      <c r="O165" s="19"/>
      <c r="P165" s="86"/>
      <c r="Q165" s="13"/>
      <c r="R165" s="11"/>
      <c r="S165" s="13"/>
      <c r="T165" s="13"/>
      <c r="U165" s="105" t="s">
        <v>273</v>
      </c>
    </row>
    <row r="166" spans="1:21" s="5" customFormat="1" ht="12.75">
      <c r="A166" s="28" t="s">
        <v>740</v>
      </c>
      <c r="B166" s="51" t="s">
        <v>103</v>
      </c>
      <c r="C166" s="24"/>
      <c r="D166" s="12"/>
      <c r="E166" s="12"/>
      <c r="F166" s="12"/>
      <c r="G166" s="12"/>
      <c r="H166" s="10" t="s">
        <v>43</v>
      </c>
      <c r="I166" s="25">
        <v>2</v>
      </c>
      <c r="J166" s="15"/>
      <c r="K166" s="15"/>
      <c r="L166" s="26"/>
      <c r="M166" s="27">
        <v>2</v>
      </c>
      <c r="N166" s="27" t="s">
        <v>44</v>
      </c>
      <c r="O166" s="14"/>
      <c r="P166" s="84"/>
      <c r="Q166" s="13"/>
      <c r="R166" s="11"/>
      <c r="S166" s="13"/>
      <c r="T166" s="13"/>
      <c r="U166" s="105" t="s">
        <v>273</v>
      </c>
    </row>
    <row r="167" spans="1:21" s="5" customFormat="1" ht="12.75">
      <c r="A167" s="28" t="s">
        <v>713</v>
      </c>
      <c r="B167" s="51" t="s">
        <v>104</v>
      </c>
      <c r="C167" s="24"/>
      <c r="D167" s="12"/>
      <c r="E167" s="12"/>
      <c r="F167" s="12"/>
      <c r="G167" s="12"/>
      <c r="H167" s="10" t="s">
        <v>43</v>
      </c>
      <c r="I167" s="25">
        <v>2</v>
      </c>
      <c r="J167" s="15"/>
      <c r="K167" s="15"/>
      <c r="L167" s="26"/>
      <c r="M167" s="27">
        <v>3</v>
      </c>
      <c r="N167" s="27" t="s">
        <v>44</v>
      </c>
      <c r="O167" s="91" t="s">
        <v>714</v>
      </c>
      <c r="P167" s="466" t="s">
        <v>104</v>
      </c>
      <c r="Q167" s="13"/>
      <c r="R167" s="11"/>
      <c r="S167" s="13"/>
      <c r="T167" s="13"/>
      <c r="U167" s="105" t="s">
        <v>274</v>
      </c>
    </row>
    <row r="168" spans="1:21" ht="12.75" customHeight="1">
      <c r="A168" s="28" t="s">
        <v>714</v>
      </c>
      <c r="B168" s="280" t="s">
        <v>104</v>
      </c>
      <c r="C168" s="24"/>
      <c r="D168" s="12"/>
      <c r="E168" s="12"/>
      <c r="F168" s="12"/>
      <c r="G168" s="12"/>
      <c r="H168" s="10" t="s">
        <v>43</v>
      </c>
      <c r="I168" s="25"/>
      <c r="J168" s="15">
        <v>1</v>
      </c>
      <c r="K168" s="15"/>
      <c r="L168" s="26"/>
      <c r="M168" s="27">
        <v>2</v>
      </c>
      <c r="N168" s="27" t="s">
        <v>45</v>
      </c>
      <c r="O168" s="19"/>
      <c r="P168" s="285"/>
      <c r="Q168" s="13"/>
      <c r="R168" s="11"/>
      <c r="S168" s="13"/>
      <c r="T168" s="13"/>
      <c r="U168" s="463" t="s">
        <v>706</v>
      </c>
    </row>
    <row r="169" spans="1:21" s="5" customFormat="1" ht="12.75">
      <c r="A169" s="28" t="s">
        <v>865</v>
      </c>
      <c r="B169" s="51" t="s">
        <v>105</v>
      </c>
      <c r="C169" s="24"/>
      <c r="D169" s="12"/>
      <c r="E169" s="12"/>
      <c r="F169" s="12"/>
      <c r="G169" s="12"/>
      <c r="H169" s="10" t="s">
        <v>43</v>
      </c>
      <c r="I169" s="25"/>
      <c r="J169" s="15">
        <v>2</v>
      </c>
      <c r="K169" s="15"/>
      <c r="L169" s="26"/>
      <c r="M169" s="27">
        <v>3</v>
      </c>
      <c r="N169" s="27" t="s">
        <v>45</v>
      </c>
      <c r="O169" s="14"/>
      <c r="P169" s="83"/>
      <c r="Q169" s="13"/>
      <c r="R169" s="11"/>
      <c r="S169" s="13"/>
      <c r="T169" s="13"/>
      <c r="U169" s="106" t="s">
        <v>850</v>
      </c>
    </row>
    <row r="170" spans="1:21" s="5" customFormat="1" ht="12.75">
      <c r="A170" s="517" t="s">
        <v>46</v>
      </c>
      <c r="B170" s="518"/>
      <c r="C170" s="256">
        <f>SUMIF(C78:C169,"=x",$I78:$I169)+SUMIF(C78:C169,"=x",$J78:$J169)+SUMIF(C78:C169,"=x",$K78:$K169)</f>
        <v>0</v>
      </c>
      <c r="D170" s="257"/>
      <c r="E170" s="257"/>
      <c r="F170" s="257"/>
      <c r="G170" s="257"/>
      <c r="H170" s="266"/>
      <c r="I170" s="519">
        <v>14</v>
      </c>
      <c r="J170" s="520"/>
      <c r="K170" s="520"/>
      <c r="L170" s="520"/>
      <c r="M170" s="520"/>
      <c r="N170" s="521"/>
      <c r="O170" s="539"/>
      <c r="P170" s="540"/>
      <c r="Q170" s="540"/>
      <c r="R170" s="540"/>
      <c r="S170" s="540"/>
      <c r="T170" s="540"/>
      <c r="U170" s="541"/>
    </row>
    <row r="171" spans="1:21" s="5" customFormat="1" ht="12.75">
      <c r="A171" s="530" t="s">
        <v>47</v>
      </c>
      <c r="B171" s="531"/>
      <c r="C171" s="527" t="s">
        <v>106</v>
      </c>
      <c r="D171" s="528"/>
      <c r="E171" s="528"/>
      <c r="F171" s="528"/>
      <c r="G171" s="528"/>
      <c r="H171" s="529"/>
      <c r="I171" s="527">
        <v>22</v>
      </c>
      <c r="J171" s="532"/>
      <c r="K171" s="532"/>
      <c r="L171" s="532"/>
      <c r="M171" s="532"/>
      <c r="N171" s="533"/>
      <c r="O171" s="539"/>
      <c r="P171" s="540"/>
      <c r="Q171" s="540"/>
      <c r="R171" s="540"/>
      <c r="S171" s="540"/>
      <c r="T171" s="540"/>
      <c r="U171" s="541"/>
    </row>
    <row r="172" spans="1:21" s="5" customFormat="1" ht="12.75">
      <c r="A172" s="545" t="s">
        <v>48</v>
      </c>
      <c r="B172" s="546"/>
      <c r="C172" s="262">
        <f>SUMPRODUCT(--(C78:C169="x"),--($N78:$N169="K"))</f>
        <v>0</v>
      </c>
      <c r="D172" s="263"/>
      <c r="E172" s="263">
        <f>SUMPRODUCT(--(E$17:E$20="x"),--($N$17:$N$20="K"))</f>
        <v>0</v>
      </c>
      <c r="F172" s="263">
        <f>SUMPRODUCT(--(F$17:F$20="x"),--($N$17:$N$20="K"))</f>
        <v>0</v>
      </c>
      <c r="G172" s="263">
        <f>SUMPRODUCT(--(G$17:G$20="x"),--($N$17:$N$20="K"))</f>
        <v>0</v>
      </c>
      <c r="H172" s="371">
        <f>SUMPRODUCT(--(H$17:H$20="x"),--($N$17:$N$20="K"))</f>
        <v>0</v>
      </c>
      <c r="I172" s="542"/>
      <c r="J172" s="543"/>
      <c r="K172" s="543"/>
      <c r="L172" s="543"/>
      <c r="M172" s="543"/>
      <c r="N172" s="544"/>
      <c r="O172" s="539"/>
      <c r="P172" s="540"/>
      <c r="Q172" s="540"/>
      <c r="R172" s="540"/>
      <c r="S172" s="540"/>
      <c r="T172" s="540"/>
      <c r="U172" s="541"/>
    </row>
    <row r="173" spans="1:21" s="5" customFormat="1" ht="12.75">
      <c r="A173" s="351" t="s">
        <v>67</v>
      </c>
      <c r="B173" s="374"/>
      <c r="C173" s="343"/>
      <c r="D173" s="344"/>
      <c r="E173" s="344"/>
      <c r="F173" s="344"/>
      <c r="G173" s="344"/>
      <c r="H173" s="345"/>
      <c r="I173" s="343"/>
      <c r="J173" s="344"/>
      <c r="K173" s="344"/>
      <c r="L173" s="344"/>
      <c r="M173" s="344"/>
      <c r="N173" s="345"/>
      <c r="O173" s="536"/>
      <c r="P173" s="537"/>
      <c r="Q173" s="537"/>
      <c r="R173" s="537"/>
      <c r="S173" s="537"/>
      <c r="T173" s="537"/>
      <c r="U173" s="538"/>
    </row>
    <row r="174" spans="1:21" s="5" customFormat="1" ht="66" customHeight="1">
      <c r="A174" s="525" t="s">
        <v>761</v>
      </c>
      <c r="B174" s="526"/>
      <c r="C174" s="526"/>
      <c r="D174" s="526"/>
      <c r="E174" s="526"/>
      <c r="F174" s="526"/>
      <c r="G174" s="526"/>
      <c r="H174" s="526"/>
      <c r="I174" s="526"/>
      <c r="J174" s="526"/>
      <c r="K174" s="526"/>
      <c r="L174" s="526"/>
      <c r="M174" s="349"/>
      <c r="N174" s="350"/>
      <c r="O174" s="343"/>
      <c r="P174" s="340"/>
      <c r="Q174" s="344"/>
      <c r="R174" s="344"/>
      <c r="S174" s="344"/>
      <c r="T174" s="344"/>
      <c r="U174" s="323"/>
    </row>
    <row r="175" spans="1:256" s="5" customFormat="1" ht="12.75">
      <c r="A175" s="28"/>
      <c r="B175" s="28" t="s">
        <v>68</v>
      </c>
      <c r="C175" s="53"/>
      <c r="D175" s="54"/>
      <c r="E175" s="54"/>
      <c r="F175" s="50"/>
      <c r="G175" s="54"/>
      <c r="H175" s="67"/>
      <c r="I175" s="53"/>
      <c r="J175" s="54"/>
      <c r="K175" s="54"/>
      <c r="L175" s="55"/>
      <c r="M175" s="11">
        <v>9</v>
      </c>
      <c r="N175" s="28"/>
      <c r="O175" s="28"/>
      <c r="P175" s="79"/>
      <c r="Q175" s="28"/>
      <c r="R175" s="28"/>
      <c r="S175" s="28"/>
      <c r="T175" s="28"/>
      <c r="U175" s="79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  <c r="IR175" s="72"/>
      <c r="IS175" s="72"/>
      <c r="IT175" s="72"/>
      <c r="IU175" s="72"/>
      <c r="IV175" s="72"/>
    </row>
    <row r="176" spans="1:21" s="5" customFormat="1" ht="12.75">
      <c r="A176" s="517" t="s">
        <v>46</v>
      </c>
      <c r="B176" s="518"/>
      <c r="C176" s="256">
        <f>SUMIF(C169:C174,"=x",$I169:$I174)+SUMIF(C169:C174,"=x",$J169:$J174)+SUMIF(C169:C174,"=x",$K169:$K174)</f>
        <v>0</v>
      </c>
      <c r="D176" s="257">
        <f>SUMIF(D169:D174,"=x",$I169:$I174)+SUMIF(D169:D174,"=x",$J169:$J174)+SUMIF(D169:D174,"=x",$K169:$K174)</f>
        <v>0</v>
      </c>
      <c r="E176" s="257">
        <f>SUMIF(E169:E174,"=x",$I169:$I174)+SUMIF(E169:E174,"=x",$J169:$J174)+SUMIF(E169:E174,"=x",$K169:$K174)</f>
        <v>0</v>
      </c>
      <c r="F176" s="257">
        <f>SUMIF(F169:F174,"=x",$I169:$I174)+SUMIF(F169:F174,"=x",$J169:$J174)+SUMIF(F169:F174,"=x",$K169:$K174)</f>
        <v>0</v>
      </c>
      <c r="G176" s="257">
        <f>SUMIF(G169:G174,"=x",$I169:$I174)+SUMIF(G169:G174,"=x",$J169:$J174)+SUMIF(G169:G174,"=x",$K169:$K174)</f>
        <v>0</v>
      </c>
      <c r="H176" s="266"/>
      <c r="I176" s="519">
        <v>6</v>
      </c>
      <c r="J176" s="520"/>
      <c r="K176" s="520"/>
      <c r="L176" s="520"/>
      <c r="M176" s="520"/>
      <c r="N176" s="521"/>
      <c r="O176" s="539"/>
      <c r="P176" s="540"/>
      <c r="Q176" s="540"/>
      <c r="R176" s="540"/>
      <c r="S176" s="540"/>
      <c r="T176" s="540"/>
      <c r="U176" s="541"/>
    </row>
    <row r="177" spans="1:21" s="5" customFormat="1" ht="12.75">
      <c r="A177" s="530" t="s">
        <v>47</v>
      </c>
      <c r="B177" s="531"/>
      <c r="C177" s="527" t="s">
        <v>762</v>
      </c>
      <c r="D177" s="528"/>
      <c r="E177" s="528"/>
      <c r="F177" s="528"/>
      <c r="G177" s="528"/>
      <c r="H177" s="529"/>
      <c r="I177" s="527">
        <v>9</v>
      </c>
      <c r="J177" s="532"/>
      <c r="K177" s="532"/>
      <c r="L177" s="532"/>
      <c r="M177" s="532"/>
      <c r="N177" s="533"/>
      <c r="O177" s="539"/>
      <c r="P177" s="540"/>
      <c r="Q177" s="540"/>
      <c r="R177" s="540"/>
      <c r="S177" s="540"/>
      <c r="T177" s="540"/>
      <c r="U177" s="541"/>
    </row>
    <row r="178" spans="1:21" s="5" customFormat="1" ht="12.75">
      <c r="A178" s="545" t="s">
        <v>48</v>
      </c>
      <c r="B178" s="546"/>
      <c r="C178" s="262">
        <f>SUMPRODUCT(--(C169:C174="x"),--($N169:$N174="K"))</f>
        <v>0</v>
      </c>
      <c r="D178" s="263"/>
      <c r="E178" s="263">
        <f>SUMPRODUCT(--(E$17:E$20="x"),--($N$17:$N$20="K"))</f>
        <v>0</v>
      </c>
      <c r="F178" s="263">
        <f>SUMPRODUCT(--(F$17:F$20="x"),--($N$17:$N$20="K"))</f>
        <v>0</v>
      </c>
      <c r="G178" s="263">
        <f>SUMPRODUCT(--(G$17:G$20="x"),--($N$17:$N$20="K"))</f>
        <v>0</v>
      </c>
      <c r="H178" s="371">
        <f>SUMPRODUCT(--(H$17:H$20="x"),--($N$17:$N$20="K"))</f>
        <v>0</v>
      </c>
      <c r="I178" s="542"/>
      <c r="J178" s="543"/>
      <c r="K178" s="543"/>
      <c r="L178" s="543"/>
      <c r="M178" s="543"/>
      <c r="N178" s="544"/>
      <c r="O178" s="539"/>
      <c r="P178" s="540"/>
      <c r="Q178" s="540"/>
      <c r="R178" s="540"/>
      <c r="S178" s="540"/>
      <c r="T178" s="540"/>
      <c r="U178" s="541"/>
    </row>
    <row r="179" spans="1:21" s="5" customFormat="1" ht="12.75">
      <c r="A179" s="30"/>
      <c r="B179" s="31"/>
      <c r="C179" s="32"/>
      <c r="D179" s="41"/>
      <c r="E179" s="41"/>
      <c r="F179" s="41"/>
      <c r="G179" s="41"/>
      <c r="H179" s="42"/>
      <c r="I179" s="32"/>
      <c r="J179" s="33"/>
      <c r="K179" s="33"/>
      <c r="L179" s="33"/>
      <c r="M179" s="33"/>
      <c r="N179" s="34"/>
      <c r="O179" s="35"/>
      <c r="P179" s="87"/>
      <c r="Q179" s="36"/>
      <c r="R179" s="36"/>
      <c r="S179" s="36"/>
      <c r="T179" s="36"/>
      <c r="U179" s="80"/>
    </row>
    <row r="180" spans="1:21" s="5" customFormat="1" ht="12.75">
      <c r="A180" s="534" t="s">
        <v>18</v>
      </c>
      <c r="B180" s="535"/>
      <c r="C180" s="536"/>
      <c r="D180" s="537"/>
      <c r="E180" s="537"/>
      <c r="F180" s="537"/>
      <c r="G180" s="537"/>
      <c r="H180" s="538"/>
      <c r="I180" s="536"/>
      <c r="J180" s="537"/>
      <c r="K180" s="537"/>
      <c r="L180" s="537"/>
      <c r="M180" s="537"/>
      <c r="N180" s="538"/>
      <c r="O180" s="536"/>
      <c r="P180" s="537"/>
      <c r="Q180" s="537"/>
      <c r="R180" s="537"/>
      <c r="S180" s="537"/>
      <c r="T180" s="537"/>
      <c r="U180" s="538"/>
    </row>
    <row r="181" spans="1:21" s="5" customFormat="1" ht="12.75">
      <c r="A181" s="517" t="s">
        <v>46</v>
      </c>
      <c r="B181" s="518"/>
      <c r="C181" s="256"/>
      <c r="D181" s="257"/>
      <c r="E181" s="257">
        <f>SUMIF($A1:$A180,$A181,E1:E180)</f>
        <v>0</v>
      </c>
      <c r="F181" s="257">
        <f>SUMIF($A1:$A180,$A181,F1:F180)</f>
        <v>0</v>
      </c>
      <c r="G181" s="257">
        <f>SUMIF($A1:$A180,$A181,G1:G180)</f>
        <v>0</v>
      </c>
      <c r="H181" s="266">
        <f>SUMIF($A1:$A180,$A181,H1:H180)</f>
        <v>0</v>
      </c>
      <c r="I181" s="519">
        <v>52</v>
      </c>
      <c r="J181" s="520"/>
      <c r="K181" s="520"/>
      <c r="L181" s="520"/>
      <c r="M181" s="520"/>
      <c r="N181" s="521"/>
      <c r="O181" s="539"/>
      <c r="P181" s="540"/>
      <c r="Q181" s="540"/>
      <c r="R181" s="540"/>
      <c r="S181" s="540"/>
      <c r="T181" s="540"/>
      <c r="U181" s="541"/>
    </row>
    <row r="182" spans="1:21" s="5" customFormat="1" ht="12.75">
      <c r="A182" s="530" t="s">
        <v>47</v>
      </c>
      <c r="B182" s="531"/>
      <c r="C182" s="259"/>
      <c r="D182" s="260"/>
      <c r="E182" s="260">
        <f aca="true" t="shared" si="8" ref="E182:H183">SUMIF($A5:$A181,$A182,E5:E181)</f>
        <v>0</v>
      </c>
      <c r="F182" s="260">
        <f t="shared" si="8"/>
        <v>0</v>
      </c>
      <c r="G182" s="260">
        <f t="shared" si="8"/>
        <v>0</v>
      </c>
      <c r="H182" s="270">
        <f t="shared" si="8"/>
        <v>0</v>
      </c>
      <c r="I182" s="527">
        <v>80</v>
      </c>
      <c r="J182" s="532"/>
      <c r="K182" s="532"/>
      <c r="L182" s="532"/>
      <c r="M182" s="532"/>
      <c r="N182" s="533"/>
      <c r="O182" s="539"/>
      <c r="P182" s="540"/>
      <c r="Q182" s="540"/>
      <c r="R182" s="540"/>
      <c r="S182" s="540"/>
      <c r="T182" s="540"/>
      <c r="U182" s="541"/>
    </row>
    <row r="183" spans="1:21" s="5" customFormat="1" ht="12.75">
      <c r="A183" s="545" t="s">
        <v>48</v>
      </c>
      <c r="B183" s="546"/>
      <c r="C183" s="262"/>
      <c r="D183" s="263"/>
      <c r="E183" s="263">
        <f t="shared" si="8"/>
        <v>0</v>
      </c>
      <c r="F183" s="263">
        <f t="shared" si="8"/>
        <v>0</v>
      </c>
      <c r="G183" s="263">
        <f t="shared" si="8"/>
        <v>0</v>
      </c>
      <c r="H183" s="371">
        <f t="shared" si="8"/>
        <v>0</v>
      </c>
      <c r="I183" s="542">
        <f>SUM(C183:H183)</f>
        <v>0</v>
      </c>
      <c r="J183" s="543"/>
      <c r="K183" s="543"/>
      <c r="L183" s="543"/>
      <c r="M183" s="543"/>
      <c r="N183" s="544"/>
      <c r="O183" s="539"/>
      <c r="P183" s="540"/>
      <c r="Q183" s="540"/>
      <c r="R183" s="540"/>
      <c r="S183" s="540"/>
      <c r="T183" s="540"/>
      <c r="U183" s="541"/>
    </row>
    <row r="184" spans="1:21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"/>
      <c r="O184" s="3"/>
      <c r="P184" s="16"/>
      <c r="Q184" s="3"/>
      <c r="R184" s="3"/>
      <c r="S184" s="3"/>
      <c r="T184" s="3"/>
      <c r="U184" s="16"/>
    </row>
    <row r="185" spans="2:21" s="5" customFormat="1" ht="12.75">
      <c r="B185" s="7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"/>
      <c r="O185" s="3"/>
      <c r="P185" s="16"/>
      <c r="Q185" s="3"/>
      <c r="R185" s="3"/>
      <c r="S185" s="3"/>
      <c r="T185" s="3"/>
      <c r="U185" s="16"/>
    </row>
    <row r="186" spans="1:21" s="5" customFormat="1" ht="12.75">
      <c r="A186" s="9" t="s">
        <v>7</v>
      </c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"/>
      <c r="O186" s="3"/>
      <c r="P186" s="16"/>
      <c r="Q186" s="3"/>
      <c r="R186" s="3"/>
      <c r="S186" s="3"/>
      <c r="T186" s="3"/>
      <c r="U186" s="16"/>
    </row>
    <row r="187" spans="1:21" s="5" customFormat="1" ht="12.75">
      <c r="A187" s="16" t="s">
        <v>8</v>
      </c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"/>
      <c r="O187" s="3"/>
      <c r="P187" s="16"/>
      <c r="Q187" s="3"/>
      <c r="R187" s="3"/>
      <c r="S187" s="3"/>
      <c r="T187" s="3"/>
      <c r="U187" s="16"/>
    </row>
    <row r="188" spans="1:21" s="5" customFormat="1" ht="12.75">
      <c r="A188" s="16" t="s">
        <v>9</v>
      </c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"/>
      <c r="O188" s="3"/>
      <c r="P188" s="16"/>
      <c r="Q188" s="3"/>
      <c r="R188" s="3"/>
      <c r="S188" s="3"/>
      <c r="T188" s="3"/>
      <c r="U188" s="16"/>
    </row>
    <row r="189" spans="1:21" s="5" customFormat="1" ht="12.75">
      <c r="A189" s="16" t="s">
        <v>763</v>
      </c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"/>
      <c r="O189" s="3"/>
      <c r="P189" s="16"/>
      <c r="Q189" s="3"/>
      <c r="R189" s="3"/>
      <c r="S189" s="3"/>
      <c r="T189" s="3"/>
      <c r="U189" s="16"/>
    </row>
    <row r="190" spans="1:21" s="5" customFormat="1" ht="12.75">
      <c r="A190" s="16" t="s">
        <v>10</v>
      </c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"/>
      <c r="O190" s="3"/>
      <c r="P190" s="16"/>
      <c r="Q190" s="3"/>
      <c r="R190" s="3"/>
      <c r="S190" s="3"/>
      <c r="T190" s="3"/>
      <c r="U190" s="16"/>
    </row>
    <row r="191" spans="1:21" s="5" customFormat="1" ht="12.75">
      <c r="A191" s="16" t="s">
        <v>11</v>
      </c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"/>
      <c r="O191" s="3"/>
      <c r="P191" s="16"/>
      <c r="Q191" s="3"/>
      <c r="R191" s="3"/>
      <c r="S191" s="3"/>
      <c r="T191" s="3"/>
      <c r="U191" s="16"/>
    </row>
    <row r="192" spans="1:21" s="5" customFormat="1" ht="12.75">
      <c r="A192" s="16" t="s">
        <v>12</v>
      </c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"/>
      <c r="O192" s="3"/>
      <c r="P192" s="16"/>
      <c r="Q192" s="3"/>
      <c r="R192" s="3"/>
      <c r="S192" s="3"/>
      <c r="T192" s="3"/>
      <c r="U192" s="16"/>
    </row>
    <row r="193" spans="1:21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"/>
      <c r="O193" s="3"/>
      <c r="P193" s="16"/>
      <c r="Q193" s="3"/>
      <c r="R193" s="3"/>
      <c r="S193" s="3"/>
      <c r="T193" s="3"/>
      <c r="U193" s="16"/>
    </row>
    <row r="194" spans="1:21" s="5" customFormat="1" ht="28.5" customHeight="1">
      <c r="A194" s="9" t="s">
        <v>13</v>
      </c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"/>
      <c r="O194" s="3"/>
      <c r="P194" s="16"/>
      <c r="Q194" s="3"/>
      <c r="R194" s="3"/>
      <c r="S194" s="3"/>
      <c r="T194" s="3"/>
      <c r="U194" s="16"/>
    </row>
    <row r="195" spans="1:21" s="5" customFormat="1" ht="12.75">
      <c r="A195" s="17" t="s">
        <v>14</v>
      </c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"/>
      <c r="O195" s="3"/>
      <c r="P195" s="16"/>
      <c r="Q195" s="3"/>
      <c r="R195" s="3"/>
      <c r="S195" s="3"/>
      <c r="T195" s="3"/>
      <c r="U195" s="16"/>
    </row>
    <row r="196" spans="1:21" s="5" customFormat="1" ht="12.75">
      <c r="A196" s="18" t="s">
        <v>15</v>
      </c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"/>
      <c r="O196" s="3"/>
      <c r="P196" s="16"/>
      <c r="Q196" s="3"/>
      <c r="R196" s="3"/>
      <c r="S196" s="3"/>
      <c r="T196" s="3"/>
      <c r="U196" s="16"/>
    </row>
    <row r="197" spans="1:21" s="5" customFormat="1" ht="12.75" customHeight="1">
      <c r="A197" s="16" t="s">
        <v>19</v>
      </c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"/>
      <c r="O197" s="3"/>
      <c r="P197" s="16"/>
      <c r="Q197" s="3"/>
      <c r="R197" s="3"/>
      <c r="S197" s="3"/>
      <c r="T197" s="3"/>
      <c r="U197" s="16"/>
    </row>
    <row r="198" spans="1:21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"/>
      <c r="O198" s="3"/>
      <c r="P198" s="16"/>
      <c r="Q198" s="3"/>
      <c r="R198" s="3"/>
      <c r="S198" s="3"/>
      <c r="T198" s="3"/>
      <c r="U198" s="16"/>
    </row>
    <row r="199" spans="1:21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3"/>
      <c r="P199" s="16"/>
      <c r="Q199" s="3"/>
      <c r="R199" s="3"/>
      <c r="S199" s="3"/>
      <c r="T199" s="3"/>
      <c r="U199" s="16"/>
    </row>
    <row r="200" spans="1:21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"/>
      <c r="O200" s="3"/>
      <c r="P200" s="16"/>
      <c r="Q200" s="3"/>
      <c r="R200" s="3"/>
      <c r="S200" s="3"/>
      <c r="T200" s="3"/>
      <c r="U200" s="16"/>
    </row>
    <row r="201" spans="1:21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"/>
      <c r="O201" s="3"/>
      <c r="P201" s="16"/>
      <c r="Q201" s="3"/>
      <c r="R201" s="3"/>
      <c r="S201" s="3"/>
      <c r="T201" s="3"/>
      <c r="U201" s="16"/>
    </row>
    <row r="202" spans="1:21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"/>
      <c r="O202" s="3"/>
      <c r="P202" s="16"/>
      <c r="Q202" s="3"/>
      <c r="R202" s="3"/>
      <c r="S202" s="3"/>
      <c r="T202" s="3"/>
      <c r="U202" s="16"/>
    </row>
    <row r="203" spans="1:21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"/>
      <c r="O203" s="3"/>
      <c r="P203" s="16"/>
      <c r="Q203" s="3"/>
      <c r="R203" s="3"/>
      <c r="S203" s="3"/>
      <c r="T203" s="3"/>
      <c r="U203" s="16"/>
    </row>
    <row r="204" spans="1:21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"/>
      <c r="O204" s="3"/>
      <c r="P204" s="16"/>
      <c r="Q204" s="3"/>
      <c r="R204" s="3"/>
      <c r="S204" s="3"/>
      <c r="T204" s="3"/>
      <c r="U204" s="16"/>
    </row>
    <row r="205" spans="1:21" s="5" customFormat="1" ht="12.75">
      <c r="A205" s="3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2"/>
      <c r="O205" s="3"/>
      <c r="P205" s="16"/>
      <c r="Q205" s="3"/>
      <c r="R205" s="3"/>
      <c r="S205" s="3"/>
      <c r="T205" s="3"/>
      <c r="U205" s="16"/>
    </row>
    <row r="206" spans="1:21" s="5" customFormat="1" ht="12.75">
      <c r="A206" s="3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2"/>
      <c r="O206" s="3"/>
      <c r="P206" s="16"/>
      <c r="Q206" s="3"/>
      <c r="R206" s="3"/>
      <c r="S206" s="3"/>
      <c r="T206" s="3"/>
      <c r="U206" s="16"/>
    </row>
    <row r="207" spans="1:21" s="5" customFormat="1" ht="12.75">
      <c r="A207" s="3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2"/>
      <c r="O207" s="3"/>
      <c r="P207" s="16"/>
      <c r="Q207" s="3"/>
      <c r="R207" s="3"/>
      <c r="S207" s="3"/>
      <c r="T207" s="3"/>
      <c r="U207" s="16"/>
    </row>
    <row r="208" spans="1:21" s="5" customFormat="1" ht="12.75">
      <c r="A208" s="3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"/>
      <c r="O208" s="3"/>
      <c r="P208" s="16"/>
      <c r="Q208" s="3"/>
      <c r="R208" s="3"/>
      <c r="S208" s="3"/>
      <c r="T208" s="3"/>
      <c r="U208" s="16"/>
    </row>
    <row r="209" spans="1:21" s="5" customFormat="1" ht="12.75">
      <c r="A209" s="3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2"/>
      <c r="O209" s="3"/>
      <c r="P209" s="16"/>
      <c r="Q209" s="3"/>
      <c r="R209" s="3"/>
      <c r="S209" s="3"/>
      <c r="T209" s="3"/>
      <c r="U209" s="16"/>
    </row>
    <row r="210" spans="1:21" s="5" customFormat="1" ht="12.75">
      <c r="A210" s="3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2"/>
      <c r="O210" s="3"/>
      <c r="P210" s="16"/>
      <c r="Q210" s="3"/>
      <c r="R210" s="3"/>
      <c r="S210" s="3"/>
      <c r="T210" s="3"/>
      <c r="U210" s="16"/>
    </row>
    <row r="211" spans="1:21" s="5" customFormat="1" ht="12.75">
      <c r="A211" s="3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2"/>
      <c r="O211" s="3"/>
      <c r="P211" s="16"/>
      <c r="Q211" s="3"/>
      <c r="R211" s="3"/>
      <c r="S211" s="3"/>
      <c r="T211" s="3"/>
      <c r="U211" s="16"/>
    </row>
    <row r="212" spans="1:21" s="5" customFormat="1" ht="12.75">
      <c r="A212" s="3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2"/>
      <c r="O212" s="3"/>
      <c r="P212" s="16"/>
      <c r="Q212" s="3"/>
      <c r="R212" s="3"/>
      <c r="S212" s="3"/>
      <c r="T212" s="3"/>
      <c r="U212" s="16"/>
    </row>
    <row r="213" spans="1:21" s="5" customFormat="1" ht="12.75">
      <c r="A213" s="3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2"/>
      <c r="O213" s="3"/>
      <c r="P213" s="16"/>
      <c r="Q213" s="3"/>
      <c r="R213" s="3"/>
      <c r="S213" s="3"/>
      <c r="T213" s="3"/>
      <c r="U213" s="16"/>
    </row>
    <row r="214" spans="1:21" s="5" customFormat="1" ht="12.75">
      <c r="A214" s="3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2"/>
      <c r="O214" s="3"/>
      <c r="P214" s="16"/>
      <c r="Q214" s="3"/>
      <c r="R214" s="3"/>
      <c r="S214" s="3"/>
      <c r="T214" s="3"/>
      <c r="U214" s="16"/>
    </row>
    <row r="215" spans="1:21" s="5" customFormat="1" ht="12.75">
      <c r="A215" s="3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2"/>
      <c r="O215" s="3"/>
      <c r="P215" s="16"/>
      <c r="Q215" s="3"/>
      <c r="R215" s="3"/>
      <c r="S215" s="3"/>
      <c r="T215" s="3"/>
      <c r="U215" s="16"/>
    </row>
    <row r="216" spans="1:21" s="5" customFormat="1" ht="12.75">
      <c r="A216" s="3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2"/>
      <c r="O216" s="3"/>
      <c r="P216" s="16"/>
      <c r="Q216" s="3"/>
      <c r="R216" s="3"/>
      <c r="S216" s="3"/>
      <c r="T216" s="3"/>
      <c r="U216" s="16"/>
    </row>
    <row r="217" spans="1:21" s="5" customFormat="1" ht="12.75">
      <c r="A217" s="3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2"/>
      <c r="O217" s="3"/>
      <c r="P217" s="16"/>
      <c r="Q217" s="3"/>
      <c r="R217" s="3"/>
      <c r="S217" s="3"/>
      <c r="T217" s="3"/>
      <c r="U217" s="16"/>
    </row>
    <row r="218" spans="1:21" s="5" customFormat="1" ht="12.75">
      <c r="A218" s="3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2"/>
      <c r="O218" s="3"/>
      <c r="P218" s="16"/>
      <c r="Q218" s="3"/>
      <c r="R218" s="3"/>
      <c r="S218" s="3"/>
      <c r="T218" s="3"/>
      <c r="U218" s="16"/>
    </row>
    <row r="219" spans="1:21" s="5" customFormat="1" ht="12.75">
      <c r="A219" s="3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2"/>
      <c r="O219" s="3"/>
      <c r="P219" s="16"/>
      <c r="Q219" s="3"/>
      <c r="R219" s="3"/>
      <c r="S219" s="3"/>
      <c r="T219" s="3"/>
      <c r="U219" s="16"/>
    </row>
    <row r="220" spans="1:21" s="5" customFormat="1" ht="12.75">
      <c r="A220" s="3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2"/>
      <c r="O220" s="3"/>
      <c r="P220" s="16"/>
      <c r="Q220" s="3"/>
      <c r="R220" s="3"/>
      <c r="S220" s="3"/>
      <c r="T220" s="3"/>
      <c r="U220" s="16"/>
    </row>
    <row r="221" spans="1:21" s="5" customFormat="1" ht="12.75">
      <c r="A221" s="3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2"/>
      <c r="O221" s="3"/>
      <c r="P221" s="16"/>
      <c r="Q221" s="3"/>
      <c r="R221" s="3"/>
      <c r="S221" s="3"/>
      <c r="T221" s="3"/>
      <c r="U221" s="16"/>
    </row>
    <row r="222" spans="1:21" s="5" customFormat="1" ht="12.75">
      <c r="A222" s="3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2"/>
      <c r="O222" s="3"/>
      <c r="P222" s="16"/>
      <c r="Q222" s="3"/>
      <c r="R222" s="3"/>
      <c r="S222" s="3"/>
      <c r="T222" s="3"/>
      <c r="U222" s="16"/>
    </row>
    <row r="223" spans="1:21" s="5" customFormat="1" ht="12.75">
      <c r="A223" s="3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2"/>
      <c r="O223" s="3"/>
      <c r="P223" s="16"/>
      <c r="Q223" s="3"/>
      <c r="R223" s="3"/>
      <c r="S223" s="3"/>
      <c r="T223" s="3"/>
      <c r="U223" s="16"/>
    </row>
    <row r="224" spans="1:21" s="5" customFormat="1" ht="12.75">
      <c r="A224" s="3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2"/>
      <c r="O224" s="3"/>
      <c r="P224" s="16"/>
      <c r="Q224" s="3"/>
      <c r="R224" s="3"/>
      <c r="S224" s="3"/>
      <c r="T224" s="3"/>
      <c r="U224" s="16"/>
    </row>
    <row r="225" spans="1:21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2"/>
      <c r="O225" s="3"/>
      <c r="P225" s="16"/>
      <c r="Q225" s="3"/>
      <c r="R225" s="3"/>
      <c r="S225" s="3"/>
      <c r="T225" s="3"/>
      <c r="U225" s="16"/>
    </row>
    <row r="226" spans="1:21" s="5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2"/>
      <c r="O226" s="3"/>
      <c r="P226" s="16"/>
      <c r="Q226" s="3"/>
      <c r="R226" s="3"/>
      <c r="S226" s="3"/>
      <c r="T226" s="3"/>
      <c r="U226" s="16"/>
    </row>
    <row r="227" spans="1:21" s="5" customFormat="1" ht="12.75">
      <c r="A227" s="3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2"/>
      <c r="O227" s="3"/>
      <c r="P227" s="16"/>
      <c r="Q227" s="3"/>
      <c r="R227" s="3"/>
      <c r="S227" s="3"/>
      <c r="T227" s="3"/>
      <c r="U227" s="16"/>
    </row>
    <row r="228" spans="1:21" s="5" customFormat="1" ht="12.75">
      <c r="A228" s="3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"/>
      <c r="O228" s="3"/>
      <c r="P228" s="16"/>
      <c r="Q228" s="3"/>
      <c r="R228" s="3"/>
      <c r="S228" s="3"/>
      <c r="T228" s="3"/>
      <c r="U228" s="16"/>
    </row>
    <row r="229" spans="1:21" s="5" customFormat="1" ht="12.75">
      <c r="A229" s="3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2"/>
      <c r="O229" s="3"/>
      <c r="P229" s="16"/>
      <c r="Q229" s="3"/>
      <c r="R229" s="3"/>
      <c r="S229" s="3"/>
      <c r="T229" s="3"/>
      <c r="U229" s="16"/>
    </row>
    <row r="230" spans="1:21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2"/>
      <c r="O230" s="3"/>
      <c r="P230" s="16"/>
      <c r="Q230" s="3"/>
      <c r="R230" s="3"/>
      <c r="S230" s="3"/>
      <c r="T230" s="3"/>
      <c r="U230" s="16"/>
    </row>
    <row r="231" spans="1:21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2"/>
      <c r="O231" s="3"/>
      <c r="P231" s="16"/>
      <c r="Q231" s="3"/>
      <c r="R231" s="3"/>
      <c r="S231" s="3"/>
      <c r="T231" s="3"/>
      <c r="U231" s="16"/>
    </row>
    <row r="232" spans="1:21" s="5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2"/>
      <c r="O232" s="3"/>
      <c r="P232" s="16"/>
      <c r="Q232" s="3"/>
      <c r="R232" s="3"/>
      <c r="S232" s="3"/>
      <c r="T232" s="3"/>
      <c r="U232" s="16"/>
    </row>
    <row r="233" spans="1:21" s="5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2"/>
      <c r="O233" s="3"/>
      <c r="P233" s="16"/>
      <c r="Q233" s="3"/>
      <c r="R233" s="3"/>
      <c r="S233" s="3"/>
      <c r="T233" s="3"/>
      <c r="U233" s="16"/>
    </row>
    <row r="234" spans="1:21" s="5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2"/>
      <c r="O234" s="3"/>
      <c r="P234" s="16"/>
      <c r="Q234" s="3"/>
      <c r="R234" s="3"/>
      <c r="S234" s="3"/>
      <c r="T234" s="3"/>
      <c r="U234" s="16"/>
    </row>
    <row r="235" spans="1:21" s="5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2"/>
      <c r="O235" s="3"/>
      <c r="P235" s="16"/>
      <c r="Q235" s="3"/>
      <c r="R235" s="3"/>
      <c r="S235" s="3"/>
      <c r="T235" s="3"/>
      <c r="U235" s="16"/>
    </row>
    <row r="236" spans="1:21" s="5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2"/>
      <c r="O236" s="3"/>
      <c r="P236" s="16"/>
      <c r="Q236" s="3"/>
      <c r="R236" s="3"/>
      <c r="S236" s="3"/>
      <c r="T236" s="3"/>
      <c r="U236" s="16"/>
    </row>
    <row r="237" spans="1:21" s="5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2"/>
      <c r="O237" s="3"/>
      <c r="P237" s="16"/>
      <c r="Q237" s="3"/>
      <c r="R237" s="3"/>
      <c r="S237" s="3"/>
      <c r="T237" s="3"/>
      <c r="U237" s="16"/>
    </row>
    <row r="238" spans="1:21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2"/>
      <c r="O238" s="3"/>
      <c r="P238" s="16"/>
      <c r="Q238" s="3"/>
      <c r="R238" s="3"/>
      <c r="S238" s="3"/>
      <c r="T238" s="3"/>
      <c r="U238" s="16"/>
    </row>
    <row r="239" spans="1:21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2"/>
      <c r="O239" s="3"/>
      <c r="P239" s="16"/>
      <c r="Q239" s="3"/>
      <c r="R239" s="3"/>
      <c r="S239" s="3"/>
      <c r="T239" s="3"/>
      <c r="U239" s="16"/>
    </row>
    <row r="240" spans="1:21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2"/>
      <c r="O240" s="3"/>
      <c r="P240" s="16"/>
      <c r="Q240" s="3"/>
      <c r="R240" s="3"/>
      <c r="S240" s="3"/>
      <c r="T240" s="3"/>
      <c r="U240" s="16"/>
    </row>
    <row r="241" spans="1:21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2"/>
      <c r="O241" s="3"/>
      <c r="P241" s="16"/>
      <c r="Q241" s="3"/>
      <c r="R241" s="3"/>
      <c r="S241" s="3"/>
      <c r="T241" s="3"/>
      <c r="U241" s="16"/>
    </row>
    <row r="242" spans="1:21" s="6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2"/>
      <c r="O242" s="3"/>
      <c r="P242" s="16"/>
      <c r="Q242" s="3"/>
      <c r="R242" s="3"/>
      <c r="S242" s="3"/>
      <c r="T242" s="3"/>
      <c r="U242" s="16"/>
    </row>
    <row r="243" spans="1:21" s="6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3"/>
      <c r="P243" s="16"/>
      <c r="Q243" s="3"/>
      <c r="R243" s="3"/>
      <c r="S243" s="3"/>
      <c r="T243" s="3"/>
      <c r="U243" s="16"/>
    </row>
    <row r="244" spans="1:21" s="6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2"/>
      <c r="O244" s="3"/>
      <c r="P244" s="16"/>
      <c r="Q244" s="3"/>
      <c r="R244" s="3"/>
      <c r="S244" s="3"/>
      <c r="T244" s="3"/>
      <c r="U244" s="16"/>
    </row>
    <row r="245" spans="1:21" s="6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2"/>
      <c r="O245" s="3"/>
      <c r="P245" s="16"/>
      <c r="Q245" s="3"/>
      <c r="R245" s="3"/>
      <c r="S245" s="3"/>
      <c r="T245" s="3"/>
      <c r="U245" s="16"/>
    </row>
    <row r="246" spans="1:21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2"/>
      <c r="O246" s="3"/>
      <c r="P246" s="16"/>
      <c r="Q246" s="3"/>
      <c r="R246" s="3"/>
      <c r="S246" s="3"/>
      <c r="T246" s="3"/>
      <c r="U246" s="16"/>
    </row>
    <row r="247" spans="1:21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2"/>
      <c r="O247" s="3"/>
      <c r="P247" s="16"/>
      <c r="Q247" s="3"/>
      <c r="R247" s="3"/>
      <c r="S247" s="3"/>
      <c r="T247" s="3"/>
      <c r="U247" s="16"/>
    </row>
    <row r="248" spans="1:21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"/>
      <c r="O248" s="3"/>
      <c r="P248" s="16"/>
      <c r="Q248" s="3"/>
      <c r="R248" s="3"/>
      <c r="S248" s="3"/>
      <c r="T248" s="3"/>
      <c r="U248" s="16"/>
    </row>
    <row r="249" spans="1:21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2"/>
      <c r="O249" s="3"/>
      <c r="P249" s="16"/>
      <c r="Q249" s="3"/>
      <c r="R249" s="3"/>
      <c r="S249" s="3"/>
      <c r="T249" s="3"/>
      <c r="U249" s="16"/>
    </row>
    <row r="250" spans="1:21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2"/>
      <c r="O250" s="3"/>
      <c r="P250" s="16"/>
      <c r="Q250" s="3"/>
      <c r="R250" s="3"/>
      <c r="S250" s="3"/>
      <c r="T250" s="3"/>
      <c r="U250" s="16"/>
    </row>
    <row r="251" spans="1:21" s="5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2"/>
      <c r="O251" s="3"/>
      <c r="P251" s="16"/>
      <c r="Q251" s="3"/>
      <c r="R251" s="3"/>
      <c r="S251" s="3"/>
      <c r="T251" s="3"/>
      <c r="U251" s="16"/>
    </row>
    <row r="252" spans="1:21" s="6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2"/>
      <c r="O252" s="3"/>
      <c r="P252" s="16"/>
      <c r="Q252" s="3"/>
      <c r="R252" s="3"/>
      <c r="S252" s="3"/>
      <c r="T252" s="3"/>
      <c r="U252" s="16"/>
    </row>
    <row r="253" spans="1:21" s="6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2"/>
      <c r="O253" s="3"/>
      <c r="P253" s="16"/>
      <c r="Q253" s="3"/>
      <c r="R253" s="3"/>
      <c r="S253" s="3"/>
      <c r="T253" s="3"/>
      <c r="U253" s="16"/>
    </row>
    <row r="254" spans="1:21" s="6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2"/>
      <c r="O254" s="3"/>
      <c r="P254" s="16"/>
      <c r="Q254" s="3"/>
      <c r="R254" s="3"/>
      <c r="S254" s="3"/>
      <c r="T254" s="3"/>
      <c r="U254" s="16"/>
    </row>
    <row r="255" spans="1:21" s="6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2"/>
      <c r="O255" s="3"/>
      <c r="P255" s="16"/>
      <c r="Q255" s="3"/>
      <c r="R255" s="3"/>
      <c r="S255" s="3"/>
      <c r="T255" s="3"/>
      <c r="U255" s="16"/>
    </row>
    <row r="256" spans="1:21" s="6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2"/>
      <c r="O256" s="3"/>
      <c r="P256" s="16"/>
      <c r="Q256" s="3"/>
      <c r="R256" s="3"/>
      <c r="S256" s="3"/>
      <c r="T256" s="3"/>
      <c r="U256" s="16"/>
    </row>
    <row r="257" spans="1:21" s="7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2"/>
      <c r="O257" s="3"/>
      <c r="P257" s="16"/>
      <c r="Q257" s="3"/>
      <c r="R257" s="3"/>
      <c r="S257" s="3"/>
      <c r="T257" s="3"/>
      <c r="U257" s="16"/>
    </row>
    <row r="258" spans="1:21" s="8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2"/>
      <c r="O258" s="3"/>
      <c r="P258" s="16"/>
      <c r="Q258" s="3"/>
      <c r="R258" s="3"/>
      <c r="S258" s="3"/>
      <c r="T258" s="3"/>
      <c r="U258" s="16"/>
    </row>
    <row r="259" spans="1:21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2"/>
      <c r="O259" s="3"/>
      <c r="P259" s="16"/>
      <c r="Q259" s="3"/>
      <c r="R259" s="3"/>
      <c r="S259" s="3"/>
      <c r="T259" s="3"/>
      <c r="U259" s="16"/>
    </row>
    <row r="260" spans="1:21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2"/>
      <c r="O260" s="3"/>
      <c r="P260" s="16"/>
      <c r="Q260" s="3"/>
      <c r="R260" s="3"/>
      <c r="S260" s="3"/>
      <c r="T260" s="3"/>
      <c r="U260" s="16"/>
    </row>
    <row r="261" spans="1:21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2"/>
      <c r="O261" s="3"/>
      <c r="P261" s="16"/>
      <c r="Q261" s="3"/>
      <c r="R261" s="3"/>
      <c r="S261" s="3"/>
      <c r="T261" s="3"/>
      <c r="U261" s="16"/>
    </row>
    <row r="262" spans="1:21" s="6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2"/>
      <c r="O262" s="3"/>
      <c r="P262" s="16"/>
      <c r="Q262" s="3"/>
      <c r="R262" s="3"/>
      <c r="S262" s="3"/>
      <c r="T262" s="3"/>
      <c r="U262" s="16"/>
    </row>
    <row r="263" spans="1:21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2"/>
      <c r="O263" s="3"/>
      <c r="P263" s="16"/>
      <c r="Q263" s="3"/>
      <c r="R263" s="3"/>
      <c r="S263" s="3"/>
      <c r="T263" s="3"/>
      <c r="U263" s="16"/>
    </row>
    <row r="264" spans="1:21" s="5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2"/>
      <c r="O264" s="3"/>
      <c r="P264" s="16"/>
      <c r="Q264" s="3"/>
      <c r="R264" s="3"/>
      <c r="S264" s="3"/>
      <c r="T264" s="3"/>
      <c r="U264" s="16"/>
    </row>
    <row r="265" spans="1:21" s="5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2"/>
      <c r="O265" s="3"/>
      <c r="P265" s="16"/>
      <c r="Q265" s="3"/>
      <c r="R265" s="3"/>
      <c r="S265" s="3"/>
      <c r="T265" s="3"/>
      <c r="U265" s="16"/>
    </row>
    <row r="266" spans="1:21" s="5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2"/>
      <c r="O266" s="3"/>
      <c r="P266" s="16"/>
      <c r="Q266" s="3"/>
      <c r="R266" s="3"/>
      <c r="S266" s="3"/>
      <c r="T266" s="3"/>
      <c r="U266" s="16"/>
    </row>
    <row r="267" spans="1:21" s="5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2"/>
      <c r="O267" s="3"/>
      <c r="P267" s="16"/>
      <c r="Q267" s="3"/>
      <c r="R267" s="3"/>
      <c r="S267" s="3"/>
      <c r="T267" s="3"/>
      <c r="U267" s="16"/>
    </row>
    <row r="268" spans="1:21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"/>
      <c r="O268" s="3"/>
      <c r="P268" s="16"/>
      <c r="Q268" s="3"/>
      <c r="R268" s="3"/>
      <c r="S268" s="3"/>
      <c r="T268" s="3"/>
      <c r="U268" s="16"/>
    </row>
    <row r="269" spans="1:21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2"/>
      <c r="O269" s="3"/>
      <c r="P269" s="16"/>
      <c r="Q269" s="3"/>
      <c r="R269" s="3"/>
      <c r="S269" s="3"/>
      <c r="T269" s="3"/>
      <c r="U269" s="16"/>
    </row>
    <row r="270" spans="1:21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2"/>
      <c r="O270" s="3"/>
      <c r="P270" s="16"/>
      <c r="Q270" s="3"/>
      <c r="R270" s="3"/>
      <c r="S270" s="3"/>
      <c r="T270" s="3"/>
      <c r="U270" s="16"/>
    </row>
    <row r="271" spans="1:21" s="6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2"/>
      <c r="O271" s="3"/>
      <c r="P271" s="16"/>
      <c r="Q271" s="3"/>
      <c r="R271" s="3"/>
      <c r="S271" s="3"/>
      <c r="T271" s="3"/>
      <c r="U271" s="16"/>
    </row>
    <row r="272" spans="1:21" s="6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2"/>
      <c r="O272" s="3"/>
      <c r="P272" s="16"/>
      <c r="Q272" s="3"/>
      <c r="R272" s="3"/>
      <c r="S272" s="3"/>
      <c r="T272" s="3"/>
      <c r="U272" s="16"/>
    </row>
    <row r="273" spans="1:21" s="6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2"/>
      <c r="O273" s="3"/>
      <c r="P273" s="16"/>
      <c r="Q273" s="3"/>
      <c r="R273" s="3"/>
      <c r="S273" s="3"/>
      <c r="T273" s="3"/>
      <c r="U273" s="16"/>
    </row>
    <row r="274" spans="1:21" s="6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2"/>
      <c r="O274" s="3"/>
      <c r="P274" s="16"/>
      <c r="Q274" s="3"/>
      <c r="R274" s="3"/>
      <c r="S274" s="3"/>
      <c r="T274" s="3"/>
      <c r="U274" s="16"/>
    </row>
    <row r="275" spans="1:21" s="6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2"/>
      <c r="O275" s="3"/>
      <c r="P275" s="16"/>
      <c r="Q275" s="3"/>
      <c r="R275" s="3"/>
      <c r="S275" s="3"/>
      <c r="T275" s="3"/>
      <c r="U275" s="16"/>
    </row>
    <row r="276" spans="1:21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2"/>
      <c r="O276" s="3"/>
      <c r="P276" s="16"/>
      <c r="Q276" s="3"/>
      <c r="R276" s="3"/>
      <c r="S276" s="3"/>
      <c r="T276" s="3"/>
      <c r="U276" s="16"/>
    </row>
    <row r="277" spans="1:21" s="5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2"/>
      <c r="O277" s="3"/>
      <c r="P277" s="16"/>
      <c r="Q277" s="3"/>
      <c r="R277" s="3"/>
      <c r="S277" s="3"/>
      <c r="T277" s="3"/>
      <c r="U277" s="16"/>
    </row>
    <row r="278" spans="1:21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2"/>
      <c r="O278" s="3"/>
      <c r="P278" s="16"/>
      <c r="Q278" s="3"/>
      <c r="R278" s="3"/>
      <c r="S278" s="3"/>
      <c r="T278" s="3"/>
      <c r="U278" s="16"/>
    </row>
    <row r="279" spans="1:21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2"/>
      <c r="O279" s="3"/>
      <c r="P279" s="16"/>
      <c r="Q279" s="3"/>
      <c r="R279" s="3"/>
      <c r="S279" s="3"/>
      <c r="T279" s="3"/>
      <c r="U279" s="16"/>
    </row>
    <row r="280" spans="1:21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2"/>
      <c r="O280" s="3"/>
      <c r="P280" s="16"/>
      <c r="Q280" s="3"/>
      <c r="R280" s="3"/>
      <c r="S280" s="3"/>
      <c r="T280" s="3"/>
      <c r="U280" s="16"/>
    </row>
    <row r="281" spans="1:21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2"/>
      <c r="O281" s="3"/>
      <c r="P281" s="16"/>
      <c r="Q281" s="3"/>
      <c r="R281" s="3"/>
      <c r="S281" s="3"/>
      <c r="T281" s="3"/>
      <c r="U281" s="16"/>
    </row>
    <row r="282" spans="1:21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2"/>
      <c r="O282" s="3"/>
      <c r="P282" s="16"/>
      <c r="Q282" s="3"/>
      <c r="R282" s="3"/>
      <c r="S282" s="3"/>
      <c r="T282" s="3"/>
      <c r="U282" s="16"/>
    </row>
    <row r="283" spans="1:21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2"/>
      <c r="O283" s="3"/>
      <c r="P283" s="16"/>
      <c r="Q283" s="3"/>
      <c r="R283" s="3"/>
      <c r="S283" s="3"/>
      <c r="T283" s="3"/>
      <c r="U283" s="16"/>
    </row>
    <row r="284" spans="1:21" s="5" customFormat="1" ht="12.75">
      <c r="A284" s="3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2"/>
      <c r="O284" s="3"/>
      <c r="P284" s="16"/>
      <c r="Q284" s="3"/>
      <c r="R284" s="3"/>
      <c r="S284" s="3"/>
      <c r="T284" s="3"/>
      <c r="U284" s="16"/>
    </row>
    <row r="285" spans="1:21" s="6" customFormat="1" ht="12.75">
      <c r="A285" s="3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2"/>
      <c r="O285" s="3"/>
      <c r="P285" s="16"/>
      <c r="Q285" s="3"/>
      <c r="R285" s="3"/>
      <c r="S285" s="3"/>
      <c r="T285" s="3"/>
      <c r="U285" s="16"/>
    </row>
    <row r="286" spans="1:21" s="6" customFormat="1" ht="12.75">
      <c r="A286" s="3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2"/>
      <c r="O286" s="3"/>
      <c r="P286" s="16"/>
      <c r="Q286" s="3"/>
      <c r="R286" s="3"/>
      <c r="S286" s="3"/>
      <c r="T286" s="3"/>
      <c r="U286" s="16"/>
    </row>
    <row r="287" spans="1:21" s="6" customFormat="1" ht="12.75">
      <c r="A287" s="3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2"/>
      <c r="O287" s="3"/>
      <c r="P287" s="16"/>
      <c r="Q287" s="3"/>
      <c r="R287" s="3"/>
      <c r="S287" s="3"/>
      <c r="T287" s="3"/>
      <c r="U287" s="16"/>
    </row>
    <row r="288" spans="1:21" s="5" customFormat="1" ht="12.75">
      <c r="A288" s="3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2"/>
      <c r="O288" s="3"/>
      <c r="P288" s="16"/>
      <c r="Q288" s="3"/>
      <c r="R288" s="3"/>
      <c r="S288" s="3"/>
      <c r="T288" s="3"/>
      <c r="U288" s="16"/>
    </row>
    <row r="289" spans="1:21" s="5" customFormat="1" ht="12.75">
      <c r="A289" s="3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2"/>
      <c r="O289" s="3"/>
      <c r="P289" s="16"/>
      <c r="Q289" s="3"/>
      <c r="R289" s="3"/>
      <c r="S289" s="3"/>
      <c r="T289" s="3"/>
      <c r="U289" s="16"/>
    </row>
    <row r="290" spans="1:21" s="5" customFormat="1" ht="12.75">
      <c r="A290" s="3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2"/>
      <c r="O290" s="3"/>
      <c r="P290" s="16"/>
      <c r="Q290" s="3"/>
      <c r="R290" s="3"/>
      <c r="S290" s="3"/>
      <c r="T290" s="3"/>
      <c r="U290" s="16"/>
    </row>
    <row r="291" spans="1:21" s="5" customFormat="1" ht="12.75">
      <c r="A291" s="3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2"/>
      <c r="O291" s="3"/>
      <c r="P291" s="16"/>
      <c r="Q291" s="3"/>
      <c r="R291" s="3"/>
      <c r="S291" s="3"/>
      <c r="T291" s="3"/>
      <c r="U291" s="16"/>
    </row>
    <row r="292" spans="1:21" s="5" customFormat="1" ht="12.75">
      <c r="A292" s="3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2"/>
      <c r="O292" s="3"/>
      <c r="P292" s="16"/>
      <c r="Q292" s="3"/>
      <c r="R292" s="3"/>
      <c r="S292" s="3"/>
      <c r="T292" s="3"/>
      <c r="U292" s="16"/>
    </row>
    <row r="293" spans="1:21" s="5" customFormat="1" ht="12.75">
      <c r="A293" s="3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2"/>
      <c r="O293" s="3"/>
      <c r="P293" s="16"/>
      <c r="Q293" s="3"/>
      <c r="R293" s="3"/>
      <c r="S293" s="3"/>
      <c r="T293" s="3"/>
      <c r="U293" s="16"/>
    </row>
    <row r="294" spans="1:21" s="5" customFormat="1" ht="12.75">
      <c r="A294" s="3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2"/>
      <c r="O294" s="3"/>
      <c r="P294" s="16"/>
      <c r="Q294" s="3"/>
      <c r="R294" s="3"/>
      <c r="S294" s="3"/>
      <c r="T294" s="3"/>
      <c r="U294" s="16"/>
    </row>
    <row r="295" spans="1:21" s="6" customFormat="1" ht="12.75">
      <c r="A295" s="3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2"/>
      <c r="O295" s="3"/>
      <c r="P295" s="16"/>
      <c r="Q295" s="3"/>
      <c r="R295" s="3"/>
      <c r="S295" s="3"/>
      <c r="T295" s="3"/>
      <c r="U295" s="16"/>
    </row>
    <row r="296" spans="1:21" s="5" customFormat="1" ht="12.75">
      <c r="A296" s="3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2"/>
      <c r="O296" s="3"/>
      <c r="P296" s="16"/>
      <c r="Q296" s="3"/>
      <c r="R296" s="3"/>
      <c r="S296" s="3"/>
      <c r="T296" s="3"/>
      <c r="U296" s="16"/>
    </row>
    <row r="297" spans="1:21" s="5" customFormat="1" ht="12.75">
      <c r="A297" s="3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2"/>
      <c r="O297" s="3"/>
      <c r="P297" s="16"/>
      <c r="Q297" s="3"/>
      <c r="R297" s="3"/>
      <c r="S297" s="3"/>
      <c r="T297" s="3"/>
      <c r="U297" s="16"/>
    </row>
    <row r="298" spans="1:21" s="5" customFormat="1" ht="12.75">
      <c r="A298" s="3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2"/>
      <c r="O298" s="3"/>
      <c r="P298" s="16"/>
      <c r="Q298" s="3"/>
      <c r="R298" s="3"/>
      <c r="S298" s="3"/>
      <c r="T298" s="3"/>
      <c r="U298" s="16"/>
    </row>
    <row r="299" spans="1:21" s="5" customFormat="1" ht="12.75">
      <c r="A299" s="3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2"/>
      <c r="O299" s="3"/>
      <c r="P299" s="16"/>
      <c r="Q299" s="3"/>
      <c r="R299" s="3"/>
      <c r="S299" s="3"/>
      <c r="T299" s="3"/>
      <c r="U299" s="16"/>
    </row>
    <row r="300" spans="1:21" s="5" customFormat="1" ht="12.75">
      <c r="A300" s="3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2"/>
      <c r="O300" s="3"/>
      <c r="P300" s="16"/>
      <c r="Q300" s="3"/>
      <c r="R300" s="3"/>
      <c r="S300" s="3"/>
      <c r="T300" s="3"/>
      <c r="U300" s="16"/>
    </row>
    <row r="301" spans="1:21" s="5" customFormat="1" ht="12.75">
      <c r="A301" s="3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2"/>
      <c r="O301" s="3"/>
      <c r="P301" s="16"/>
      <c r="Q301" s="3"/>
      <c r="R301" s="3"/>
      <c r="S301" s="3"/>
      <c r="T301" s="3"/>
      <c r="U301" s="16"/>
    </row>
    <row r="302" spans="1:21" s="5" customFormat="1" ht="12.75">
      <c r="A302" s="3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2"/>
      <c r="O302" s="3"/>
      <c r="P302" s="16"/>
      <c r="Q302" s="3"/>
      <c r="R302" s="3"/>
      <c r="S302" s="3"/>
      <c r="T302" s="3"/>
      <c r="U302" s="16"/>
    </row>
    <row r="303" spans="1:21" s="5" customFormat="1" ht="12.75">
      <c r="A303" s="3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2"/>
      <c r="O303" s="3"/>
      <c r="P303" s="16"/>
      <c r="Q303" s="3"/>
      <c r="R303" s="3"/>
      <c r="S303" s="3"/>
      <c r="T303" s="3"/>
      <c r="U303" s="16"/>
    </row>
    <row r="304" spans="1:21" s="5" customFormat="1" ht="12.75">
      <c r="A304" s="3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2"/>
      <c r="O304" s="3"/>
      <c r="P304" s="16"/>
      <c r="Q304" s="3"/>
      <c r="R304" s="3"/>
      <c r="S304" s="3"/>
      <c r="T304" s="3"/>
      <c r="U304" s="16"/>
    </row>
  </sheetData>
  <sheetProtection/>
  <mergeCells count="109">
    <mergeCell ref="O74:U74"/>
    <mergeCell ref="A75:B75"/>
    <mergeCell ref="A56:L56"/>
    <mergeCell ref="A74:B74"/>
    <mergeCell ref="I74:N74"/>
    <mergeCell ref="O65:U65"/>
    <mergeCell ref="I63:N63"/>
    <mergeCell ref="O63:U63"/>
    <mergeCell ref="A64:B64"/>
    <mergeCell ref="C63:H63"/>
    <mergeCell ref="C5:H5"/>
    <mergeCell ref="M5:M6"/>
    <mergeCell ref="O5:P6"/>
    <mergeCell ref="Q5:R6"/>
    <mergeCell ref="S5:T6"/>
    <mergeCell ref="O64:U64"/>
    <mergeCell ref="O7:U7"/>
    <mergeCell ref="O15:U15"/>
    <mergeCell ref="O12:U12"/>
    <mergeCell ref="O13:U13"/>
    <mergeCell ref="O14:U14"/>
    <mergeCell ref="A5:A6"/>
    <mergeCell ref="B5:B6"/>
    <mergeCell ref="N5:N6"/>
    <mergeCell ref="I5:L5"/>
    <mergeCell ref="U5:U6"/>
    <mergeCell ref="A14:B14"/>
    <mergeCell ref="I14:N14"/>
    <mergeCell ref="C7:H7"/>
    <mergeCell ref="I7:N7"/>
    <mergeCell ref="A25:L25"/>
    <mergeCell ref="O21:U21"/>
    <mergeCell ref="A26:L26"/>
    <mergeCell ref="A32:L32"/>
    <mergeCell ref="O22:U22"/>
    <mergeCell ref="O23:U23"/>
    <mergeCell ref="A22:B22"/>
    <mergeCell ref="A23:B23"/>
    <mergeCell ref="I21:N21"/>
    <mergeCell ref="I22:N22"/>
    <mergeCell ref="I23:N23"/>
    <mergeCell ref="A21:B21"/>
    <mergeCell ref="A183:B183"/>
    <mergeCell ref="I183:N183"/>
    <mergeCell ref="A182:B182"/>
    <mergeCell ref="I182:N182"/>
    <mergeCell ref="I76:N76"/>
    <mergeCell ref="A63:B63"/>
    <mergeCell ref="A176:B176"/>
    <mergeCell ref="I176:N176"/>
    <mergeCell ref="I171:N171"/>
    <mergeCell ref="A178:B178"/>
    <mergeCell ref="A7:B7"/>
    <mergeCell ref="A15:B15"/>
    <mergeCell ref="A12:B12"/>
    <mergeCell ref="I12:N12"/>
    <mergeCell ref="A13:B13"/>
    <mergeCell ref="I13:N13"/>
    <mergeCell ref="C15:H15"/>
    <mergeCell ref="I15:N15"/>
    <mergeCell ref="O183:U183"/>
    <mergeCell ref="O77:U77"/>
    <mergeCell ref="A170:B170"/>
    <mergeCell ref="I170:N170"/>
    <mergeCell ref="O170:U170"/>
    <mergeCell ref="A78:N78"/>
    <mergeCell ref="O173:U173"/>
    <mergeCell ref="O182:U182"/>
    <mergeCell ref="A79:L79"/>
    <mergeCell ref="A90:L90"/>
    <mergeCell ref="A38:L38"/>
    <mergeCell ref="A62:B62"/>
    <mergeCell ref="I62:N62"/>
    <mergeCell ref="O181:U181"/>
    <mergeCell ref="I75:N75"/>
    <mergeCell ref="O75:U75"/>
    <mergeCell ref="A76:B76"/>
    <mergeCell ref="C177:H177"/>
    <mergeCell ref="A44:L44"/>
    <mergeCell ref="A50:L50"/>
    <mergeCell ref="O62:U62"/>
    <mergeCell ref="A65:B65"/>
    <mergeCell ref="C65:H65"/>
    <mergeCell ref="I65:N65"/>
    <mergeCell ref="O171:U171"/>
    <mergeCell ref="A172:B172"/>
    <mergeCell ref="I172:N172"/>
    <mergeCell ref="I64:N64"/>
    <mergeCell ref="O172:U172"/>
    <mergeCell ref="A171:B171"/>
    <mergeCell ref="A180:B180"/>
    <mergeCell ref="C180:H180"/>
    <mergeCell ref="I180:N180"/>
    <mergeCell ref="O180:U180"/>
    <mergeCell ref="O177:U177"/>
    <mergeCell ref="O76:U76"/>
    <mergeCell ref="I178:N178"/>
    <mergeCell ref="O178:U178"/>
    <mergeCell ref="O176:U176"/>
    <mergeCell ref="A181:B181"/>
    <mergeCell ref="I181:N181"/>
    <mergeCell ref="A104:L104"/>
    <mergeCell ref="A118:L118"/>
    <mergeCell ref="A147:L147"/>
    <mergeCell ref="A162:L162"/>
    <mergeCell ref="A174:L174"/>
    <mergeCell ref="C171:H171"/>
    <mergeCell ref="A177:B177"/>
    <mergeCell ref="I177:N17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0" bestFit="1" customWidth="1"/>
    <col min="2" max="2" width="23.7109375" style="20" bestFit="1" customWidth="1"/>
    <col min="3" max="3" width="9.140625" style="20" customWidth="1"/>
    <col min="4" max="4" width="24.00390625" style="20" bestFit="1" customWidth="1"/>
    <col min="5" max="16384" width="9.140625" style="20" customWidth="1"/>
  </cols>
  <sheetData>
    <row r="1" spans="1:5" ht="15">
      <c r="A1" s="20" t="s">
        <v>23</v>
      </c>
      <c r="B1" s="20" t="s">
        <v>24</v>
      </c>
      <c r="C1" s="20" t="s">
        <v>20</v>
      </c>
      <c r="D1" s="20" t="s">
        <v>21</v>
      </c>
      <c r="E1" s="20" t="s">
        <v>22</v>
      </c>
    </row>
    <row r="2" spans="1:5" ht="15">
      <c r="A2" s="20" t="s">
        <v>25</v>
      </c>
      <c r="B2" s="20" t="s">
        <v>26</v>
      </c>
      <c r="C2" s="20" t="s">
        <v>20</v>
      </c>
      <c r="D2" s="20" t="s">
        <v>21</v>
      </c>
      <c r="E2" s="20" t="s">
        <v>22</v>
      </c>
    </row>
    <row r="3" spans="1:4" ht="15">
      <c r="A3" s="20" t="s">
        <v>27</v>
      </c>
      <c r="B3" s="20" t="s">
        <v>28</v>
      </c>
      <c r="C3" s="20" t="s">
        <v>29</v>
      </c>
      <c r="D3" s="20" t="s">
        <v>30</v>
      </c>
    </row>
    <row r="4" spans="1:4" ht="15">
      <c r="A4" s="20" t="s">
        <v>31</v>
      </c>
      <c r="B4" s="20" t="s">
        <v>32</v>
      </c>
      <c r="D4" s="20" t="s">
        <v>29</v>
      </c>
    </row>
    <row r="5" ht="15">
      <c r="B5" s="20" t="s">
        <v>33</v>
      </c>
    </row>
    <row r="6" ht="15">
      <c r="B6" s="20" t="s">
        <v>34</v>
      </c>
    </row>
    <row r="7" ht="15">
      <c r="B7" s="20" t="s">
        <v>35</v>
      </c>
    </row>
    <row r="8" ht="15">
      <c r="B8" s="20" t="s">
        <v>36</v>
      </c>
    </row>
    <row r="9" ht="15">
      <c r="B9" s="20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7.421875" style="0" customWidth="1"/>
    <col min="2" max="2" width="44.421875" style="0" customWidth="1"/>
    <col min="3" max="14" width="4.28125" style="0" customWidth="1"/>
    <col min="15" max="15" width="16.00390625" style="0" bestFit="1" customWidth="1"/>
    <col min="16" max="16" width="44.140625" style="0" bestFit="1" customWidth="1"/>
    <col min="17" max="17" width="15.57421875" style="0" bestFit="1" customWidth="1"/>
    <col min="18" max="18" width="33.8515625" style="0" customWidth="1"/>
    <col min="21" max="21" width="24.57421875" style="0" customWidth="1"/>
  </cols>
  <sheetData>
    <row r="1" spans="1:21" ht="25.5">
      <c r="A1" s="109" t="s">
        <v>571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U1" s="111"/>
    </row>
    <row r="2" spans="1:21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111"/>
    </row>
    <row r="3" spans="1:21" ht="21" customHeight="1">
      <c r="A3" s="112" t="s">
        <v>340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0"/>
      <c r="U3" s="111"/>
    </row>
    <row r="4" spans="1:21" ht="21" thickBot="1">
      <c r="A4" s="369" t="s">
        <v>600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0"/>
      <c r="U4" s="111"/>
    </row>
    <row r="5" spans="1:21" ht="17.25" thickBot="1" thickTop="1">
      <c r="A5" s="569" t="s">
        <v>3</v>
      </c>
      <c r="B5" s="570" t="s">
        <v>2</v>
      </c>
      <c r="C5" s="574" t="s">
        <v>38</v>
      </c>
      <c r="D5" s="574"/>
      <c r="E5" s="574"/>
      <c r="F5" s="574"/>
      <c r="G5" s="574"/>
      <c r="H5" s="574"/>
      <c r="I5" s="575" t="s">
        <v>40</v>
      </c>
      <c r="J5" s="575"/>
      <c r="K5" s="575"/>
      <c r="L5" s="575"/>
      <c r="M5" s="576" t="s">
        <v>41</v>
      </c>
      <c r="N5" s="577" t="s">
        <v>42</v>
      </c>
      <c r="O5" s="569" t="s">
        <v>4</v>
      </c>
      <c r="P5" s="569"/>
      <c r="Q5" s="570" t="s">
        <v>5</v>
      </c>
      <c r="R5" s="570"/>
      <c r="S5" s="570" t="s">
        <v>17</v>
      </c>
      <c r="T5" s="570"/>
      <c r="U5" s="570" t="s">
        <v>6</v>
      </c>
    </row>
    <row r="6" spans="1:21" ht="14.25" thickBot="1" thickTop="1">
      <c r="A6" s="569"/>
      <c r="B6" s="570"/>
      <c r="C6" s="113">
        <v>1</v>
      </c>
      <c r="D6" s="114">
        <v>2</v>
      </c>
      <c r="E6" s="114">
        <v>3</v>
      </c>
      <c r="F6" s="114">
        <v>4</v>
      </c>
      <c r="G6" s="114">
        <v>5</v>
      </c>
      <c r="H6" s="115">
        <v>6</v>
      </c>
      <c r="I6" s="113" t="s">
        <v>0</v>
      </c>
      <c r="J6" s="114" t="s">
        <v>1</v>
      </c>
      <c r="K6" s="114" t="s">
        <v>16</v>
      </c>
      <c r="L6" s="114" t="s">
        <v>39</v>
      </c>
      <c r="M6" s="576"/>
      <c r="N6" s="577"/>
      <c r="O6" s="569"/>
      <c r="P6" s="569"/>
      <c r="Q6" s="570"/>
      <c r="R6" s="570"/>
      <c r="S6" s="570"/>
      <c r="T6" s="570"/>
      <c r="U6" s="570"/>
    </row>
    <row r="7" spans="1:21" ht="12.75">
      <c r="A7" s="571" t="s">
        <v>276</v>
      </c>
      <c r="B7" s="571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3"/>
      <c r="P7" s="573"/>
      <c r="Q7" s="573"/>
      <c r="R7" s="573"/>
      <c r="S7" s="573"/>
      <c r="T7" s="573"/>
      <c r="U7" s="573"/>
    </row>
    <row r="8" spans="1:21" ht="13.5" thickBot="1">
      <c r="A8" s="578" t="s">
        <v>277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116"/>
      <c r="P8" s="117"/>
      <c r="Q8" s="117"/>
      <c r="R8" s="117"/>
      <c r="S8" s="117"/>
      <c r="T8" s="117"/>
      <c r="U8" s="118"/>
    </row>
    <row r="9" spans="1:21" ht="12.75" customHeight="1">
      <c r="A9" s="156" t="s">
        <v>278</v>
      </c>
      <c r="B9" s="120" t="s">
        <v>279</v>
      </c>
      <c r="C9" s="121"/>
      <c r="D9" s="122"/>
      <c r="E9" s="122" t="s">
        <v>43</v>
      </c>
      <c r="F9" s="122"/>
      <c r="G9" s="122"/>
      <c r="H9" s="123"/>
      <c r="I9" s="124">
        <v>4</v>
      </c>
      <c r="J9" s="125"/>
      <c r="K9" s="125"/>
      <c r="L9" s="126"/>
      <c r="M9" s="127">
        <v>4</v>
      </c>
      <c r="N9" s="127" t="s">
        <v>44</v>
      </c>
      <c r="O9" s="65" t="s">
        <v>199</v>
      </c>
      <c r="P9" s="84" t="s">
        <v>201</v>
      </c>
      <c r="Q9" s="91" t="s">
        <v>280</v>
      </c>
      <c r="R9" s="230" t="s">
        <v>279</v>
      </c>
      <c r="S9" s="13"/>
      <c r="T9" s="13"/>
      <c r="U9" s="29" t="s">
        <v>245</v>
      </c>
    </row>
    <row r="10" spans="1:21" ht="12.75" customHeight="1">
      <c r="A10" s="132" t="s">
        <v>280</v>
      </c>
      <c r="B10" s="133" t="s">
        <v>279</v>
      </c>
      <c r="C10" s="92"/>
      <c r="D10" s="93"/>
      <c r="E10" s="93" t="s">
        <v>43</v>
      </c>
      <c r="F10" s="93"/>
      <c r="G10" s="93"/>
      <c r="H10" s="94"/>
      <c r="I10" s="95"/>
      <c r="J10" s="96">
        <v>2</v>
      </c>
      <c r="K10" s="96"/>
      <c r="L10" s="97"/>
      <c r="M10" s="98">
        <v>3</v>
      </c>
      <c r="N10" s="98" t="s">
        <v>45</v>
      </c>
      <c r="O10" s="65" t="s">
        <v>199</v>
      </c>
      <c r="P10" s="84" t="s">
        <v>201</v>
      </c>
      <c r="Q10" s="231"/>
      <c r="R10" s="11"/>
      <c r="S10" s="13"/>
      <c r="T10" s="13"/>
      <c r="U10" s="29" t="s">
        <v>245</v>
      </c>
    </row>
    <row r="11" spans="1:21" ht="12.75" customHeight="1">
      <c r="A11" s="132" t="s">
        <v>281</v>
      </c>
      <c r="B11" s="134" t="s">
        <v>282</v>
      </c>
      <c r="C11" s="92"/>
      <c r="D11" s="93"/>
      <c r="E11" s="93"/>
      <c r="F11" s="93" t="s">
        <v>43</v>
      </c>
      <c r="G11" s="93"/>
      <c r="H11" s="94"/>
      <c r="I11" s="95">
        <v>1</v>
      </c>
      <c r="J11" s="96"/>
      <c r="K11" s="96"/>
      <c r="L11" s="97"/>
      <c r="M11" s="98">
        <v>1</v>
      </c>
      <c r="N11" s="98" t="s">
        <v>69</v>
      </c>
      <c r="O11" s="91"/>
      <c r="P11" s="234"/>
      <c r="Q11" s="231"/>
      <c r="R11" s="11"/>
      <c r="S11" s="13"/>
      <c r="T11" s="13"/>
      <c r="U11" s="29" t="s">
        <v>403</v>
      </c>
    </row>
    <row r="12" spans="1:21" ht="12.75" customHeight="1" thickBot="1">
      <c r="A12" s="132" t="s">
        <v>283</v>
      </c>
      <c r="B12" s="135" t="s">
        <v>282</v>
      </c>
      <c r="C12" s="136"/>
      <c r="D12" s="93"/>
      <c r="E12" s="93"/>
      <c r="F12" s="93" t="s">
        <v>43</v>
      </c>
      <c r="G12" s="93"/>
      <c r="H12" s="94"/>
      <c r="I12" s="95"/>
      <c r="J12" s="96">
        <v>2</v>
      </c>
      <c r="K12" s="96"/>
      <c r="L12" s="97"/>
      <c r="M12" s="98">
        <v>3</v>
      </c>
      <c r="N12" s="98" t="s">
        <v>45</v>
      </c>
      <c r="O12" s="13"/>
      <c r="P12" s="88"/>
      <c r="Q12" s="231"/>
      <c r="R12" s="11"/>
      <c r="S12" s="13"/>
      <c r="T12" s="13"/>
      <c r="U12" s="29" t="s">
        <v>403</v>
      </c>
    </row>
    <row r="13" spans="1:21" ht="12.75" customHeight="1" thickBot="1">
      <c r="A13" s="132" t="s">
        <v>284</v>
      </c>
      <c r="B13" s="133" t="s">
        <v>285</v>
      </c>
      <c r="C13" s="136"/>
      <c r="D13" s="93"/>
      <c r="E13" s="93"/>
      <c r="F13" s="93" t="s">
        <v>43</v>
      </c>
      <c r="G13" s="93"/>
      <c r="H13" s="94"/>
      <c r="I13" s="95">
        <v>2</v>
      </c>
      <c r="J13" s="96"/>
      <c r="K13" s="96"/>
      <c r="L13" s="97"/>
      <c r="M13" s="98">
        <v>2</v>
      </c>
      <c r="N13" s="98" t="s">
        <v>44</v>
      </c>
      <c r="O13" s="237" t="s">
        <v>278</v>
      </c>
      <c r="P13" s="238" t="s">
        <v>343</v>
      </c>
      <c r="Q13" s="91" t="s">
        <v>286</v>
      </c>
      <c r="R13" s="239" t="s">
        <v>285</v>
      </c>
      <c r="S13" s="13"/>
      <c r="T13" s="13"/>
      <c r="U13" s="29" t="s">
        <v>245</v>
      </c>
    </row>
    <row r="14" spans="1:21" ht="12.75" customHeight="1">
      <c r="A14" s="132" t="s">
        <v>286</v>
      </c>
      <c r="B14" s="133" t="s">
        <v>285</v>
      </c>
      <c r="C14" s="92"/>
      <c r="D14" s="93"/>
      <c r="E14" s="93"/>
      <c r="F14" s="93" t="s">
        <v>43</v>
      </c>
      <c r="G14" s="93"/>
      <c r="H14" s="94"/>
      <c r="I14" s="95"/>
      <c r="J14" s="96">
        <v>2</v>
      </c>
      <c r="K14" s="96"/>
      <c r="L14" s="97"/>
      <c r="M14" s="98">
        <v>3</v>
      </c>
      <c r="N14" s="98" t="s">
        <v>45</v>
      </c>
      <c r="O14" s="237" t="s">
        <v>278</v>
      </c>
      <c r="P14" s="238" t="s">
        <v>343</v>
      </c>
      <c r="Q14" s="231"/>
      <c r="R14" s="11"/>
      <c r="S14" s="13"/>
      <c r="T14" s="13"/>
      <c r="U14" s="29" t="s">
        <v>245</v>
      </c>
    </row>
    <row r="15" spans="1:21" ht="12.75" customHeight="1">
      <c r="A15" s="137" t="s">
        <v>287</v>
      </c>
      <c r="B15" s="138" t="s">
        <v>288</v>
      </c>
      <c r="C15" s="139"/>
      <c r="D15" s="122"/>
      <c r="E15" s="122"/>
      <c r="F15" s="122"/>
      <c r="G15" s="122" t="s">
        <v>43</v>
      </c>
      <c r="H15" s="123"/>
      <c r="I15" s="124">
        <v>1</v>
      </c>
      <c r="J15" s="125"/>
      <c r="K15" s="125"/>
      <c r="L15" s="126"/>
      <c r="M15" s="127">
        <v>1</v>
      </c>
      <c r="N15" s="127" t="s">
        <v>69</v>
      </c>
      <c r="O15" s="91"/>
      <c r="P15" s="234"/>
      <c r="Q15" s="231"/>
      <c r="R15" s="11"/>
      <c r="S15" s="13"/>
      <c r="T15" s="13"/>
      <c r="U15" s="29" t="s">
        <v>404</v>
      </c>
    </row>
    <row r="16" spans="1:21" ht="12.75" customHeight="1">
      <c r="A16" s="132" t="s">
        <v>289</v>
      </c>
      <c r="B16" s="135" t="s">
        <v>288</v>
      </c>
      <c r="C16" s="136"/>
      <c r="D16" s="93"/>
      <c r="E16" s="93"/>
      <c r="F16" s="93"/>
      <c r="G16" s="93" t="s">
        <v>43</v>
      </c>
      <c r="H16" s="94"/>
      <c r="I16" s="95"/>
      <c r="J16" s="96">
        <v>2</v>
      </c>
      <c r="K16" s="96"/>
      <c r="L16" s="97"/>
      <c r="M16" s="98">
        <v>3</v>
      </c>
      <c r="N16" s="98" t="s">
        <v>45</v>
      </c>
      <c r="O16" s="14"/>
      <c r="P16" s="88"/>
      <c r="Q16" s="231"/>
      <c r="R16" s="11"/>
      <c r="S16" s="13"/>
      <c r="T16" s="13"/>
      <c r="U16" s="29" t="s">
        <v>404</v>
      </c>
    </row>
    <row r="17" spans="1:21" ht="12.75" customHeight="1">
      <c r="A17" s="73" t="s">
        <v>584</v>
      </c>
      <c r="B17" s="357" t="s">
        <v>585</v>
      </c>
      <c r="C17" s="236"/>
      <c r="D17" s="12"/>
      <c r="E17" s="12"/>
      <c r="F17" s="12" t="s">
        <v>43</v>
      </c>
      <c r="G17" s="12"/>
      <c r="H17" s="243"/>
      <c r="I17" s="25">
        <v>2</v>
      </c>
      <c r="J17" s="15"/>
      <c r="K17" s="15"/>
      <c r="L17" s="26"/>
      <c r="M17" s="27">
        <v>2</v>
      </c>
      <c r="N17" s="27" t="s">
        <v>44</v>
      </c>
      <c r="O17" s="328" t="s">
        <v>591</v>
      </c>
      <c r="P17" s="355" t="s">
        <v>589</v>
      </c>
      <c r="Q17" s="328"/>
      <c r="R17" s="355"/>
      <c r="S17" s="13"/>
      <c r="T17" s="13"/>
      <c r="U17" s="78" t="s">
        <v>586</v>
      </c>
    </row>
    <row r="18" spans="1:21" ht="12.75" customHeight="1">
      <c r="A18" s="73" t="s">
        <v>591</v>
      </c>
      <c r="B18" s="357" t="s">
        <v>589</v>
      </c>
      <c r="C18" s="236"/>
      <c r="D18" s="12"/>
      <c r="E18" s="12"/>
      <c r="F18" s="12" t="s">
        <v>43</v>
      </c>
      <c r="G18" s="12"/>
      <c r="H18" s="10"/>
      <c r="I18" s="25"/>
      <c r="J18" s="15">
        <v>1</v>
      </c>
      <c r="K18" s="15"/>
      <c r="L18" s="26"/>
      <c r="M18" s="27">
        <v>2</v>
      </c>
      <c r="N18" s="27" t="s">
        <v>45</v>
      </c>
      <c r="O18" s="244" t="s">
        <v>147</v>
      </c>
      <c r="P18" s="84" t="s">
        <v>234</v>
      </c>
      <c r="Q18" s="73" t="s">
        <v>846</v>
      </c>
      <c r="R18" s="387" t="s">
        <v>847</v>
      </c>
      <c r="S18" s="13"/>
      <c r="T18" s="13"/>
      <c r="U18" s="78" t="s">
        <v>586</v>
      </c>
    </row>
    <row r="19" spans="1:21" ht="12.75" customHeight="1">
      <c r="A19" s="73" t="s">
        <v>587</v>
      </c>
      <c r="B19" s="357" t="s">
        <v>588</v>
      </c>
      <c r="C19" s="236"/>
      <c r="D19" s="12"/>
      <c r="E19" s="12"/>
      <c r="F19" s="12"/>
      <c r="G19" s="12" t="s">
        <v>43</v>
      </c>
      <c r="H19" s="10"/>
      <c r="I19" s="25">
        <v>2</v>
      </c>
      <c r="J19" s="15"/>
      <c r="K19" s="15"/>
      <c r="L19" s="26"/>
      <c r="M19" s="27">
        <v>2</v>
      </c>
      <c r="N19" s="27" t="s">
        <v>44</v>
      </c>
      <c r="O19" s="328" t="s">
        <v>592</v>
      </c>
      <c r="P19" s="355" t="s">
        <v>590</v>
      </c>
      <c r="Q19" s="91"/>
      <c r="R19" s="245"/>
      <c r="S19" s="13"/>
      <c r="T19" s="13"/>
      <c r="U19" s="78" t="s">
        <v>594</v>
      </c>
    </row>
    <row r="20" spans="1:21" ht="12.75" customHeight="1">
      <c r="A20" s="73" t="s">
        <v>592</v>
      </c>
      <c r="B20" s="357" t="s">
        <v>590</v>
      </c>
      <c r="C20" s="236"/>
      <c r="D20" s="12"/>
      <c r="E20" s="12"/>
      <c r="F20" s="12"/>
      <c r="G20" s="12" t="s">
        <v>43</v>
      </c>
      <c r="H20" s="10"/>
      <c r="I20" s="25"/>
      <c r="J20" s="15">
        <v>1</v>
      </c>
      <c r="K20" s="15"/>
      <c r="L20" s="26"/>
      <c r="M20" s="27">
        <v>1</v>
      </c>
      <c r="N20" s="27" t="s">
        <v>45</v>
      </c>
      <c r="O20" s="65" t="s">
        <v>145</v>
      </c>
      <c r="P20" s="358" t="s">
        <v>57</v>
      </c>
      <c r="Q20" s="65" t="s">
        <v>286</v>
      </c>
      <c r="R20" s="356" t="s">
        <v>285</v>
      </c>
      <c r="S20" s="13"/>
      <c r="T20" s="13"/>
      <c r="U20" s="78" t="s">
        <v>594</v>
      </c>
    </row>
    <row r="21" spans="1:21" ht="12.75" customHeight="1">
      <c r="A21" s="132" t="s">
        <v>290</v>
      </c>
      <c r="B21" s="135" t="s">
        <v>291</v>
      </c>
      <c r="C21" s="136"/>
      <c r="D21" s="93"/>
      <c r="E21" s="93"/>
      <c r="F21" s="93"/>
      <c r="G21" s="93"/>
      <c r="H21" s="94" t="s">
        <v>43</v>
      </c>
      <c r="I21" s="95">
        <v>2</v>
      </c>
      <c r="J21" s="96"/>
      <c r="K21" s="96"/>
      <c r="L21" s="97"/>
      <c r="M21" s="98">
        <v>2</v>
      </c>
      <c r="N21" s="98" t="s">
        <v>44</v>
      </c>
      <c r="O21" s="128"/>
      <c r="P21" s="129"/>
      <c r="Q21" s="130"/>
      <c r="R21" s="131"/>
      <c r="S21" s="130"/>
      <c r="T21" s="130"/>
      <c r="U21" s="326" t="s">
        <v>593</v>
      </c>
    </row>
    <row r="22" spans="1:21" ht="12.75" customHeight="1">
      <c r="A22" s="132" t="s">
        <v>292</v>
      </c>
      <c r="B22" s="135" t="s">
        <v>291</v>
      </c>
      <c r="C22" s="92"/>
      <c r="D22" s="93"/>
      <c r="E22" s="93"/>
      <c r="F22" s="93"/>
      <c r="G22" s="93"/>
      <c r="H22" s="94" t="s">
        <v>43</v>
      </c>
      <c r="I22" s="95"/>
      <c r="J22" s="96">
        <v>1</v>
      </c>
      <c r="K22" s="96"/>
      <c r="L22" s="97"/>
      <c r="M22" s="98">
        <v>2</v>
      </c>
      <c r="N22" s="98" t="s">
        <v>45</v>
      </c>
      <c r="O22" s="128"/>
      <c r="P22" s="129"/>
      <c r="Q22" s="130"/>
      <c r="R22" s="131"/>
      <c r="S22" s="130"/>
      <c r="T22" s="130"/>
      <c r="U22" s="326" t="s">
        <v>593</v>
      </c>
    </row>
    <row r="23" spans="1:21" ht="12.75">
      <c r="A23" s="579" t="s">
        <v>46</v>
      </c>
      <c r="B23" s="579"/>
      <c r="C23" s="140">
        <f aca="true" t="shared" si="0" ref="C23:H23">SUMIF(C9:C22,"=x",$I9:$I22)+SUMIF(C9:C22,"=x",$J9:$J22)+SUMIF(C9:C22,"=x",$K9:$K22)</f>
        <v>0</v>
      </c>
      <c r="D23" s="141">
        <f t="shared" si="0"/>
        <v>0</v>
      </c>
      <c r="E23" s="141">
        <f t="shared" si="0"/>
        <v>6</v>
      </c>
      <c r="F23" s="141">
        <f t="shared" si="0"/>
        <v>10</v>
      </c>
      <c r="G23" s="141">
        <f t="shared" si="0"/>
        <v>6</v>
      </c>
      <c r="H23" s="142">
        <f t="shared" si="0"/>
        <v>3</v>
      </c>
      <c r="I23" s="580">
        <f>SUM(C23:H23)</f>
        <v>25</v>
      </c>
      <c r="J23" s="580"/>
      <c r="K23" s="580"/>
      <c r="L23" s="580"/>
      <c r="M23" s="580"/>
      <c r="N23" s="580"/>
      <c r="O23" s="581"/>
      <c r="P23" s="581"/>
      <c r="Q23" s="581"/>
      <c r="R23" s="581"/>
      <c r="S23" s="581"/>
      <c r="T23" s="581"/>
      <c r="U23" s="581"/>
    </row>
    <row r="24" spans="1:21" ht="12.75">
      <c r="A24" s="582" t="s">
        <v>47</v>
      </c>
      <c r="B24" s="582"/>
      <c r="C24" s="143">
        <f aca="true" t="shared" si="1" ref="C24:H24">SUMIF(C9:C22,"=x",$M9:$M22)</f>
        <v>0</v>
      </c>
      <c r="D24" s="144">
        <f t="shared" si="1"/>
        <v>0</v>
      </c>
      <c r="E24" s="144">
        <f t="shared" si="1"/>
        <v>7</v>
      </c>
      <c r="F24" s="144">
        <f t="shared" si="1"/>
        <v>13</v>
      </c>
      <c r="G24" s="144">
        <f t="shared" si="1"/>
        <v>7</v>
      </c>
      <c r="H24" s="145">
        <f t="shared" si="1"/>
        <v>4</v>
      </c>
      <c r="I24" s="583">
        <f>SUM(C24:H24)</f>
        <v>31</v>
      </c>
      <c r="J24" s="583"/>
      <c r="K24" s="583"/>
      <c r="L24" s="583"/>
      <c r="M24" s="583"/>
      <c r="N24" s="583"/>
      <c r="O24" s="581"/>
      <c r="P24" s="581"/>
      <c r="Q24" s="581"/>
      <c r="R24" s="581"/>
      <c r="S24" s="581"/>
      <c r="T24" s="581"/>
      <c r="U24" s="581"/>
    </row>
    <row r="25" spans="1:21" ht="12.75">
      <c r="A25" s="584" t="s">
        <v>48</v>
      </c>
      <c r="B25" s="584"/>
      <c r="C25" s="146">
        <f>SUMPRODUCT(--(C9:C22="x"),--($N9:$N22="K"))</f>
        <v>0</v>
      </c>
      <c r="D25" s="147">
        <f>SUMPRODUCT(--(D9:D22="x"),--($N9:$N22="K"))</f>
        <v>0</v>
      </c>
      <c r="E25" s="147">
        <f>SUMPRODUCT(--(E10:E22="x"),--($N10:$N22="K"))</f>
        <v>0</v>
      </c>
      <c r="F25" s="147">
        <f>SUMPRODUCT(--(F9:F22="x"),--($N9:$N22="K"))</f>
        <v>2</v>
      </c>
      <c r="G25" s="147">
        <f>SUMPRODUCT(--(G9:G22="x"),--($N9:$N22="K"))</f>
        <v>1</v>
      </c>
      <c r="H25" s="148">
        <f>SUMPRODUCT(--(H9:H22="x"),--($N9:$N22="K"))</f>
        <v>1</v>
      </c>
      <c r="I25" s="585">
        <f>SUM(C25:H25)</f>
        <v>4</v>
      </c>
      <c r="J25" s="585"/>
      <c r="K25" s="585"/>
      <c r="L25" s="585"/>
      <c r="M25" s="585"/>
      <c r="N25" s="585"/>
      <c r="O25" s="581"/>
      <c r="P25" s="581"/>
      <c r="Q25" s="581"/>
      <c r="R25" s="581"/>
      <c r="S25" s="581"/>
      <c r="T25" s="581"/>
      <c r="U25" s="581"/>
    </row>
    <row r="26" spans="1:21" ht="12.75">
      <c r="A26" s="586" t="s">
        <v>293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116"/>
      <c r="P26" s="117"/>
      <c r="Q26" s="117"/>
      <c r="R26" s="117"/>
      <c r="S26" s="117"/>
      <c r="T26" s="117"/>
      <c r="U26" s="118"/>
    </row>
    <row r="27" spans="1:21" ht="12.75">
      <c r="A27" s="137" t="s">
        <v>294</v>
      </c>
      <c r="B27" s="137" t="s">
        <v>295</v>
      </c>
      <c r="C27" s="121"/>
      <c r="D27" s="122"/>
      <c r="E27" s="122" t="s">
        <v>43</v>
      </c>
      <c r="F27" s="122"/>
      <c r="G27" s="122"/>
      <c r="H27" s="123"/>
      <c r="I27" s="124">
        <v>2</v>
      </c>
      <c r="J27" s="125"/>
      <c r="K27" s="125"/>
      <c r="L27" s="126"/>
      <c r="M27" s="127">
        <v>3</v>
      </c>
      <c r="N27" s="149" t="s">
        <v>44</v>
      </c>
      <c r="O27" s="128"/>
      <c r="P27" s="129"/>
      <c r="Q27" s="130"/>
      <c r="R27" s="131"/>
      <c r="S27" s="130"/>
      <c r="T27" s="130"/>
      <c r="U27" s="104" t="s">
        <v>296</v>
      </c>
    </row>
    <row r="28" spans="1:21" ht="12.75">
      <c r="A28" s="132" t="s">
        <v>297</v>
      </c>
      <c r="B28" s="132" t="s">
        <v>298</v>
      </c>
      <c r="C28" s="136"/>
      <c r="D28" s="93"/>
      <c r="E28" s="93"/>
      <c r="F28" s="93" t="s">
        <v>43</v>
      </c>
      <c r="G28" s="93"/>
      <c r="H28" s="94"/>
      <c r="I28" s="95">
        <v>2</v>
      </c>
      <c r="J28" s="96"/>
      <c r="K28" s="96"/>
      <c r="L28" s="97"/>
      <c r="M28" s="98">
        <v>3</v>
      </c>
      <c r="N28" s="100" t="s">
        <v>44</v>
      </c>
      <c r="O28" s="128"/>
      <c r="P28" s="129"/>
      <c r="Q28" s="130"/>
      <c r="R28" s="131"/>
      <c r="S28" s="130"/>
      <c r="T28" s="130"/>
      <c r="U28" s="104" t="s">
        <v>296</v>
      </c>
    </row>
    <row r="29" spans="1:21" ht="12.75">
      <c r="A29" s="132" t="s">
        <v>299</v>
      </c>
      <c r="B29" s="132" t="s">
        <v>300</v>
      </c>
      <c r="C29" s="136"/>
      <c r="D29" s="93"/>
      <c r="E29" s="93"/>
      <c r="F29" s="93"/>
      <c r="G29" s="93" t="s">
        <v>43</v>
      </c>
      <c r="H29" s="94"/>
      <c r="I29" s="95">
        <v>2</v>
      </c>
      <c r="J29" s="96"/>
      <c r="K29" s="96"/>
      <c r="L29" s="97"/>
      <c r="M29" s="98">
        <v>3</v>
      </c>
      <c r="N29" s="100" t="s">
        <v>44</v>
      </c>
      <c r="O29" s="128"/>
      <c r="P29" s="129"/>
      <c r="Q29" s="130"/>
      <c r="R29" s="131"/>
      <c r="S29" s="130"/>
      <c r="T29" s="130"/>
      <c r="U29" s="104" t="s">
        <v>296</v>
      </c>
    </row>
    <row r="30" spans="1:21" ht="12.75">
      <c r="A30" s="132" t="s">
        <v>301</v>
      </c>
      <c r="B30" s="132" t="s">
        <v>302</v>
      </c>
      <c r="C30" s="136"/>
      <c r="D30" s="93"/>
      <c r="E30" s="93"/>
      <c r="F30" s="93"/>
      <c r="G30" s="93"/>
      <c r="H30" s="94" t="s">
        <v>43</v>
      </c>
      <c r="I30" s="95">
        <v>2</v>
      </c>
      <c r="J30" s="96"/>
      <c r="K30" s="96"/>
      <c r="L30" s="97"/>
      <c r="M30" s="98">
        <v>3</v>
      </c>
      <c r="N30" s="100" t="s">
        <v>44</v>
      </c>
      <c r="O30" s="128"/>
      <c r="P30" s="129"/>
      <c r="Q30" s="130"/>
      <c r="R30" s="131"/>
      <c r="S30" s="130"/>
      <c r="T30" s="130"/>
      <c r="U30" s="104" t="s">
        <v>296</v>
      </c>
    </row>
    <row r="31" spans="1:21" ht="12.75">
      <c r="A31" s="132" t="s">
        <v>303</v>
      </c>
      <c r="B31" s="132" t="s">
        <v>304</v>
      </c>
      <c r="C31" s="136"/>
      <c r="D31" s="93" t="s">
        <v>43</v>
      </c>
      <c r="E31" s="93"/>
      <c r="F31" s="93"/>
      <c r="G31" s="93"/>
      <c r="H31" s="94"/>
      <c r="I31" s="95">
        <v>2</v>
      </c>
      <c r="J31" s="96"/>
      <c r="K31" s="96"/>
      <c r="L31" s="97"/>
      <c r="M31" s="98">
        <v>3</v>
      </c>
      <c r="N31" s="100" t="s">
        <v>44</v>
      </c>
      <c r="O31" s="128"/>
      <c r="P31" s="129"/>
      <c r="Q31" s="130"/>
      <c r="R31" s="131"/>
      <c r="S31" s="130"/>
      <c r="T31" s="130"/>
      <c r="U31" s="104" t="s">
        <v>305</v>
      </c>
    </row>
    <row r="32" spans="1:21" ht="12.75">
      <c r="A32" s="132" t="s">
        <v>306</v>
      </c>
      <c r="B32" s="132" t="s">
        <v>307</v>
      </c>
      <c r="C32" s="136"/>
      <c r="D32" s="93"/>
      <c r="E32" s="93" t="s">
        <v>43</v>
      </c>
      <c r="F32" s="93"/>
      <c r="G32" s="93"/>
      <c r="H32" s="94"/>
      <c r="I32" s="95">
        <v>2</v>
      </c>
      <c r="J32" s="96"/>
      <c r="K32" s="96"/>
      <c r="L32" s="97"/>
      <c r="M32" s="98">
        <v>3</v>
      </c>
      <c r="N32" s="100" t="s">
        <v>44</v>
      </c>
      <c r="O32" s="128"/>
      <c r="P32" s="129"/>
      <c r="Q32" s="130"/>
      <c r="R32" s="131"/>
      <c r="S32" s="130"/>
      <c r="T32" s="130"/>
      <c r="U32" s="104" t="s">
        <v>305</v>
      </c>
    </row>
    <row r="33" spans="1:21" ht="12.75">
      <c r="A33" s="132" t="s">
        <v>308</v>
      </c>
      <c r="B33" s="132" t="s">
        <v>309</v>
      </c>
      <c r="C33" s="136"/>
      <c r="D33" s="93"/>
      <c r="E33" s="93"/>
      <c r="F33" s="93"/>
      <c r="G33" s="93" t="s">
        <v>43</v>
      </c>
      <c r="H33" s="94"/>
      <c r="I33" s="95">
        <v>2</v>
      </c>
      <c r="J33" s="96"/>
      <c r="K33" s="96"/>
      <c r="L33" s="97"/>
      <c r="M33" s="98">
        <v>3</v>
      </c>
      <c r="N33" s="100" t="s">
        <v>44</v>
      </c>
      <c r="O33" s="128"/>
      <c r="P33" s="129"/>
      <c r="Q33" s="130"/>
      <c r="R33" s="131"/>
      <c r="S33" s="130"/>
      <c r="T33" s="130"/>
      <c r="U33" s="104" t="s">
        <v>219</v>
      </c>
    </row>
    <row r="34" spans="1:21" ht="12.75">
      <c r="A34" s="132" t="s">
        <v>310</v>
      </c>
      <c r="B34" s="150" t="s">
        <v>311</v>
      </c>
      <c r="C34" s="136"/>
      <c r="D34" s="93"/>
      <c r="E34" s="93"/>
      <c r="F34" s="93"/>
      <c r="G34" s="93"/>
      <c r="H34" s="94" t="s">
        <v>43</v>
      </c>
      <c r="I34" s="95">
        <v>2</v>
      </c>
      <c r="J34" s="96"/>
      <c r="K34" s="96"/>
      <c r="L34" s="97"/>
      <c r="M34" s="98">
        <v>3</v>
      </c>
      <c r="N34" s="101" t="s">
        <v>44</v>
      </c>
      <c r="O34" s="128"/>
      <c r="P34" s="129"/>
      <c r="Q34" s="130"/>
      <c r="R34" s="131"/>
      <c r="S34" s="130"/>
      <c r="T34" s="130"/>
      <c r="U34" s="104" t="s">
        <v>219</v>
      </c>
    </row>
    <row r="35" spans="1:21" ht="12.75">
      <c r="A35" s="352" t="s">
        <v>577</v>
      </c>
      <c r="B35" s="132" t="s">
        <v>312</v>
      </c>
      <c r="C35" s="136"/>
      <c r="D35" s="93"/>
      <c r="E35" s="93"/>
      <c r="F35" s="93"/>
      <c r="G35" s="93"/>
      <c r="H35" s="94" t="s">
        <v>43</v>
      </c>
      <c r="I35" s="95">
        <v>2</v>
      </c>
      <c r="J35" s="96"/>
      <c r="K35" s="96"/>
      <c r="L35" s="97"/>
      <c r="M35" s="98">
        <v>3</v>
      </c>
      <c r="N35" s="100" t="s">
        <v>44</v>
      </c>
      <c r="O35" s="128"/>
      <c r="P35" s="129"/>
      <c r="Q35" s="130"/>
      <c r="R35" s="131"/>
      <c r="S35" s="130"/>
      <c r="T35" s="130"/>
      <c r="U35" s="104" t="s">
        <v>313</v>
      </c>
    </row>
    <row r="36" spans="1:21" ht="12.75">
      <c r="A36" s="132" t="s">
        <v>314</v>
      </c>
      <c r="B36" s="132" t="s">
        <v>315</v>
      </c>
      <c r="C36" s="136"/>
      <c r="D36" s="93"/>
      <c r="E36" s="93"/>
      <c r="F36" s="93"/>
      <c r="G36" s="93" t="s">
        <v>43</v>
      </c>
      <c r="H36" s="94"/>
      <c r="I36" s="95"/>
      <c r="J36" s="96">
        <v>2</v>
      </c>
      <c r="K36" s="96"/>
      <c r="L36" s="97"/>
      <c r="M36" s="98">
        <v>3</v>
      </c>
      <c r="N36" s="100" t="s">
        <v>45</v>
      </c>
      <c r="O36" s="128"/>
      <c r="P36" s="129"/>
      <c r="Q36" s="130"/>
      <c r="R36" s="131"/>
      <c r="S36" s="130"/>
      <c r="T36" s="130"/>
      <c r="U36" s="104" t="s">
        <v>313</v>
      </c>
    </row>
    <row r="37" spans="1:21" ht="12.75">
      <c r="A37" s="132" t="s">
        <v>316</v>
      </c>
      <c r="B37" s="132" t="s">
        <v>317</v>
      </c>
      <c r="C37" s="136"/>
      <c r="D37" s="93"/>
      <c r="E37" s="93"/>
      <c r="F37" s="93"/>
      <c r="G37" s="93"/>
      <c r="H37" s="94" t="s">
        <v>43</v>
      </c>
      <c r="I37" s="95"/>
      <c r="J37" s="96">
        <v>2</v>
      </c>
      <c r="K37" s="96"/>
      <c r="L37" s="97"/>
      <c r="M37" s="98">
        <v>3</v>
      </c>
      <c r="N37" s="100" t="s">
        <v>45</v>
      </c>
      <c r="O37" s="128"/>
      <c r="P37" s="129"/>
      <c r="Q37" s="130"/>
      <c r="R37" s="131"/>
      <c r="S37" s="130"/>
      <c r="T37" s="130"/>
      <c r="U37" s="104" t="s">
        <v>313</v>
      </c>
    </row>
    <row r="38" spans="1:21" ht="12.75">
      <c r="A38" s="132" t="s">
        <v>318</v>
      </c>
      <c r="B38" s="132" t="s">
        <v>319</v>
      </c>
      <c r="C38" s="136"/>
      <c r="D38" s="93" t="s">
        <v>43</v>
      </c>
      <c r="E38" s="93"/>
      <c r="F38" s="93"/>
      <c r="G38" s="93"/>
      <c r="H38" s="94"/>
      <c r="I38" s="95"/>
      <c r="J38" s="96">
        <v>2</v>
      </c>
      <c r="K38" s="96"/>
      <c r="L38" s="97"/>
      <c r="M38" s="98">
        <v>3</v>
      </c>
      <c r="N38" s="100" t="s">
        <v>45</v>
      </c>
      <c r="O38" s="128"/>
      <c r="P38" s="129"/>
      <c r="Q38" s="130"/>
      <c r="R38" s="131"/>
      <c r="S38" s="130"/>
      <c r="T38" s="130"/>
      <c r="U38" s="104" t="s">
        <v>305</v>
      </c>
    </row>
    <row r="39" spans="1:21" ht="12.75">
      <c r="A39" s="132" t="s">
        <v>320</v>
      </c>
      <c r="B39" s="132" t="s">
        <v>321</v>
      </c>
      <c r="C39" s="136"/>
      <c r="D39" s="93"/>
      <c r="E39" s="93" t="s">
        <v>43</v>
      </c>
      <c r="F39" s="93"/>
      <c r="G39" s="93"/>
      <c r="H39" s="94"/>
      <c r="I39" s="95"/>
      <c r="J39" s="96">
        <v>2</v>
      </c>
      <c r="K39" s="96"/>
      <c r="L39" s="97"/>
      <c r="M39" s="98">
        <v>3</v>
      </c>
      <c r="N39" s="100" t="s">
        <v>45</v>
      </c>
      <c r="O39" s="128"/>
      <c r="P39" s="129"/>
      <c r="Q39" s="130"/>
      <c r="R39" s="131"/>
      <c r="S39" s="130"/>
      <c r="T39" s="130"/>
      <c r="U39" s="104" t="s">
        <v>305</v>
      </c>
    </row>
    <row r="40" spans="1:21" ht="12.75">
      <c r="A40" s="132" t="s">
        <v>322</v>
      </c>
      <c r="B40" s="132" t="s">
        <v>323</v>
      </c>
      <c r="C40" s="136"/>
      <c r="D40" s="93"/>
      <c r="E40" s="93"/>
      <c r="F40" s="93" t="s">
        <v>43</v>
      </c>
      <c r="G40" s="93"/>
      <c r="H40" s="94"/>
      <c r="I40" s="95"/>
      <c r="J40" s="96">
        <v>2</v>
      </c>
      <c r="K40" s="96"/>
      <c r="L40" s="97"/>
      <c r="M40" s="98">
        <v>3</v>
      </c>
      <c r="N40" s="100" t="s">
        <v>45</v>
      </c>
      <c r="O40" s="128"/>
      <c r="P40" s="129"/>
      <c r="Q40" s="130"/>
      <c r="R40" s="131"/>
      <c r="S40" s="130"/>
      <c r="T40" s="130"/>
      <c r="U40" s="104" t="s">
        <v>305</v>
      </c>
    </row>
    <row r="41" spans="1:21" ht="12.75">
      <c r="A41" s="587" t="s">
        <v>46</v>
      </c>
      <c r="B41" s="587"/>
      <c r="C41" s="140">
        <f aca="true" t="shared" si="2" ref="C41:H41">SUMIF(C27:C40,"=x",$I27:$I40)+SUMIF(C27:C40,"=x",$J27:$J40)+SUMIF(C27:C40,"=x",$K27:$K40)</f>
        <v>0</v>
      </c>
      <c r="D41" s="141">
        <f t="shared" si="2"/>
        <v>4</v>
      </c>
      <c r="E41" s="141">
        <f t="shared" si="2"/>
        <v>6</v>
      </c>
      <c r="F41" s="141">
        <f t="shared" si="2"/>
        <v>4</v>
      </c>
      <c r="G41" s="141">
        <f t="shared" si="2"/>
        <v>6</v>
      </c>
      <c r="H41" s="142">
        <f t="shared" si="2"/>
        <v>8</v>
      </c>
      <c r="I41" s="580">
        <f>SUM(C41:H41)</f>
        <v>28</v>
      </c>
      <c r="J41" s="580"/>
      <c r="K41" s="580"/>
      <c r="L41" s="580"/>
      <c r="M41" s="580"/>
      <c r="N41" s="580"/>
      <c r="O41" s="581"/>
      <c r="P41" s="581"/>
      <c r="Q41" s="581"/>
      <c r="R41" s="581"/>
      <c r="S41" s="581"/>
      <c r="T41" s="581"/>
      <c r="U41" s="581"/>
    </row>
    <row r="42" spans="1:21" ht="12.75">
      <c r="A42" s="588" t="s">
        <v>47</v>
      </c>
      <c r="B42" s="588"/>
      <c r="C42" s="143">
        <f aca="true" t="shared" si="3" ref="C42:H42">SUMIF(C27:C40,"=x",$M27:$M40)</f>
        <v>0</v>
      </c>
      <c r="D42" s="144">
        <f t="shared" si="3"/>
        <v>6</v>
      </c>
      <c r="E42" s="144">
        <f t="shared" si="3"/>
        <v>9</v>
      </c>
      <c r="F42" s="144">
        <f t="shared" si="3"/>
        <v>6</v>
      </c>
      <c r="G42" s="144">
        <f t="shared" si="3"/>
        <v>9</v>
      </c>
      <c r="H42" s="145">
        <f t="shared" si="3"/>
        <v>12</v>
      </c>
      <c r="I42" s="583">
        <f>SUM(C42:H42)</f>
        <v>42</v>
      </c>
      <c r="J42" s="583"/>
      <c r="K42" s="583"/>
      <c r="L42" s="583"/>
      <c r="M42" s="583"/>
      <c r="N42" s="583"/>
      <c r="O42" s="581"/>
      <c r="P42" s="581"/>
      <c r="Q42" s="581"/>
      <c r="R42" s="581"/>
      <c r="S42" s="581"/>
      <c r="T42" s="581"/>
      <c r="U42" s="581"/>
    </row>
    <row r="43" spans="1:21" ht="12.75">
      <c r="A43" s="589" t="s">
        <v>48</v>
      </c>
      <c r="B43" s="589"/>
      <c r="C43" s="146">
        <f aca="true" t="shared" si="4" ref="C43:H43">SUMPRODUCT(--(C27:C40="x"),--($N27:$N40="K"))</f>
        <v>0</v>
      </c>
      <c r="D43" s="147">
        <f t="shared" si="4"/>
        <v>1</v>
      </c>
      <c r="E43" s="147">
        <f t="shared" si="4"/>
        <v>2</v>
      </c>
      <c r="F43" s="147">
        <f t="shared" si="4"/>
        <v>1</v>
      </c>
      <c r="G43" s="147">
        <f t="shared" si="4"/>
        <v>2</v>
      </c>
      <c r="H43" s="147">
        <f t="shared" si="4"/>
        <v>3</v>
      </c>
      <c r="I43" s="585">
        <f>SUM(C43:H43)</f>
        <v>9</v>
      </c>
      <c r="J43" s="585"/>
      <c r="K43" s="585"/>
      <c r="L43" s="585"/>
      <c r="M43" s="585"/>
      <c r="N43" s="585"/>
      <c r="O43" s="581"/>
      <c r="P43" s="581"/>
      <c r="Q43" s="581"/>
      <c r="R43" s="581"/>
      <c r="S43" s="581"/>
      <c r="T43" s="581"/>
      <c r="U43" s="581"/>
    </row>
    <row r="44" spans="1:21" ht="12.75">
      <c r="A44" s="586" t="s">
        <v>324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116"/>
      <c r="P44" s="117"/>
      <c r="Q44" s="117"/>
      <c r="R44" s="117"/>
      <c r="S44" s="117"/>
      <c r="T44" s="117"/>
      <c r="U44" s="118"/>
    </row>
    <row r="45" spans="1:21" ht="12.75" customHeight="1">
      <c r="A45" s="132" t="s">
        <v>325</v>
      </c>
      <c r="B45" s="151" t="s">
        <v>326</v>
      </c>
      <c r="C45" s="92"/>
      <c r="D45" s="122" t="s">
        <v>43</v>
      </c>
      <c r="E45" s="122"/>
      <c r="F45" s="122"/>
      <c r="G45" s="122"/>
      <c r="H45" s="123"/>
      <c r="I45" s="124"/>
      <c r="J45" s="125">
        <v>2</v>
      </c>
      <c r="K45" s="125"/>
      <c r="L45" s="126"/>
      <c r="M45" s="127">
        <v>3</v>
      </c>
      <c r="N45" s="100" t="s">
        <v>45</v>
      </c>
      <c r="O45" s="128"/>
      <c r="P45" s="129"/>
      <c r="Q45" s="130"/>
      <c r="R45" s="131"/>
      <c r="S45" s="130"/>
      <c r="T45" s="130"/>
      <c r="U45" s="104" t="s">
        <v>327</v>
      </c>
    </row>
    <row r="46" spans="1:21" ht="12.75" customHeight="1">
      <c r="A46" s="132" t="s">
        <v>328</v>
      </c>
      <c r="B46" s="151" t="s">
        <v>329</v>
      </c>
      <c r="C46" s="92"/>
      <c r="D46" s="93"/>
      <c r="E46" s="93" t="s">
        <v>43</v>
      </c>
      <c r="F46" s="93"/>
      <c r="G46" s="93"/>
      <c r="H46" s="94"/>
      <c r="I46" s="95"/>
      <c r="J46" s="96">
        <v>2</v>
      </c>
      <c r="K46" s="96"/>
      <c r="L46" s="97"/>
      <c r="M46" s="98">
        <v>3</v>
      </c>
      <c r="N46" s="100" t="s">
        <v>45</v>
      </c>
      <c r="O46" s="128"/>
      <c r="P46" s="129"/>
      <c r="Q46" s="130"/>
      <c r="R46" s="131"/>
      <c r="S46" s="130"/>
      <c r="T46" s="130"/>
      <c r="U46" s="104" t="s">
        <v>327</v>
      </c>
    </row>
    <row r="47" spans="1:21" ht="12.75" customHeight="1">
      <c r="A47" s="132" t="s">
        <v>330</v>
      </c>
      <c r="B47" s="151" t="s">
        <v>331</v>
      </c>
      <c r="C47" s="92"/>
      <c r="D47" s="93"/>
      <c r="E47" s="93"/>
      <c r="F47" s="93" t="s">
        <v>43</v>
      </c>
      <c r="G47" s="93"/>
      <c r="H47" s="94"/>
      <c r="I47" s="95"/>
      <c r="J47" s="96">
        <v>2</v>
      </c>
      <c r="K47" s="96"/>
      <c r="L47" s="97"/>
      <c r="M47" s="98">
        <v>3</v>
      </c>
      <c r="N47" s="100" t="s">
        <v>45</v>
      </c>
      <c r="O47" s="128"/>
      <c r="P47" s="129"/>
      <c r="Q47" s="130"/>
      <c r="R47" s="131"/>
      <c r="S47" s="130"/>
      <c r="T47" s="130"/>
      <c r="U47" s="104" t="s">
        <v>327</v>
      </c>
    </row>
    <row r="48" spans="1:21" ht="12.75" customHeight="1">
      <c r="A48" s="132" t="s">
        <v>332</v>
      </c>
      <c r="B48" s="151" t="s">
        <v>333</v>
      </c>
      <c r="C48" s="92"/>
      <c r="D48" s="93"/>
      <c r="E48" s="93"/>
      <c r="F48" s="93"/>
      <c r="G48" s="93" t="s">
        <v>43</v>
      </c>
      <c r="H48" s="94"/>
      <c r="I48" s="95"/>
      <c r="J48" s="96">
        <v>2</v>
      </c>
      <c r="K48" s="96"/>
      <c r="L48" s="97"/>
      <c r="M48" s="98">
        <v>3</v>
      </c>
      <c r="N48" s="100" t="s">
        <v>45</v>
      </c>
      <c r="O48" s="128"/>
      <c r="P48" s="129"/>
      <c r="Q48" s="130"/>
      <c r="R48" s="131"/>
      <c r="S48" s="130"/>
      <c r="T48" s="130"/>
      <c r="U48" s="104" t="s">
        <v>327</v>
      </c>
    </row>
    <row r="49" spans="1:21" ht="12.75">
      <c r="A49" s="587" t="s">
        <v>46</v>
      </c>
      <c r="B49" s="587"/>
      <c r="C49" s="140">
        <f>SUMIF(C45:C48,"=x",$I45:$I48)+SUMIF(C45:C48,"=x",$J45:$J48)+SUMIF(C45:C48,"=x",$K45:$K48)</f>
        <v>0</v>
      </c>
      <c r="D49" s="141">
        <f>SUMIF(D45:D48,"=x",$I45:$I48)+SUMIF(D45:D48,"=x",$J45:$J48)+SUMIF(D45:D48,"=x",$K45:$K48)</f>
        <v>2</v>
      </c>
      <c r="E49" s="141">
        <f>SUMIF(E45:E48,"=x",$I45:$I48)+SUMIF(E45:E48,"=x",$J45:$J48)+SUMIF(E45:E48,"=x",$K45:$K48)</f>
        <v>2</v>
      </c>
      <c r="F49" s="141">
        <f>SUMIF(F45:F48,"=x",$I45:$I48)+SUMIF(F45:F48,"=x",$J45:$J48)+SUMIF(F45:F48,"=x",$K45:$K48)</f>
        <v>2</v>
      </c>
      <c r="G49" s="141">
        <f>SUMIF(G45:G48,"=x",$I45:$I48)+SUMIF(G45:G48,"=x",$J45:$J48)+SUMIF(G45:G48,"=x",$K45:$K48)</f>
        <v>2</v>
      </c>
      <c r="H49" s="142"/>
      <c r="I49" s="580">
        <f>SUM(C49:H49)</f>
        <v>8</v>
      </c>
      <c r="J49" s="580"/>
      <c r="K49" s="580"/>
      <c r="L49" s="580"/>
      <c r="M49" s="580"/>
      <c r="N49" s="580"/>
      <c r="O49" s="581"/>
      <c r="P49" s="581"/>
      <c r="Q49" s="581"/>
      <c r="R49" s="581"/>
      <c r="S49" s="581"/>
      <c r="T49" s="581"/>
      <c r="U49" s="581"/>
    </row>
    <row r="50" spans="1:21" ht="12.75">
      <c r="A50" s="582" t="s">
        <v>47</v>
      </c>
      <c r="B50" s="582"/>
      <c r="C50" s="143">
        <f aca="true" t="shared" si="5" ref="C50:H50">SUMIF(C45:C48,"=x",$M45:$M48)</f>
        <v>0</v>
      </c>
      <c r="D50" s="144">
        <f t="shared" si="5"/>
        <v>3</v>
      </c>
      <c r="E50" s="144">
        <f t="shared" si="5"/>
        <v>3</v>
      </c>
      <c r="F50" s="144">
        <f t="shared" si="5"/>
        <v>3</v>
      </c>
      <c r="G50" s="144">
        <f t="shared" si="5"/>
        <v>3</v>
      </c>
      <c r="H50" s="144">
        <f t="shared" si="5"/>
        <v>0</v>
      </c>
      <c r="I50" s="583">
        <f>SUM(C50:H50)</f>
        <v>12</v>
      </c>
      <c r="J50" s="583"/>
      <c r="K50" s="583"/>
      <c r="L50" s="583"/>
      <c r="M50" s="583"/>
      <c r="N50" s="583"/>
      <c r="O50" s="581"/>
      <c r="P50" s="581"/>
      <c r="Q50" s="581"/>
      <c r="R50" s="581"/>
      <c r="S50" s="581"/>
      <c r="T50" s="581"/>
      <c r="U50" s="581"/>
    </row>
    <row r="51" spans="1:21" ht="12.75">
      <c r="A51" s="584" t="s">
        <v>48</v>
      </c>
      <c r="B51" s="584"/>
      <c r="C51" s="146">
        <f aca="true" t="shared" si="6" ref="C51:H51">SUMPRODUCT(--(C45:C48="x"),--($N45:$N48="K"))</f>
        <v>0</v>
      </c>
      <c r="D51" s="147">
        <f t="shared" si="6"/>
        <v>0</v>
      </c>
      <c r="E51" s="147">
        <f t="shared" si="6"/>
        <v>0</v>
      </c>
      <c r="F51" s="147">
        <f t="shared" si="6"/>
        <v>0</v>
      </c>
      <c r="G51" s="147">
        <f t="shared" si="6"/>
        <v>0</v>
      </c>
      <c r="H51" s="147">
        <f t="shared" si="6"/>
        <v>0</v>
      </c>
      <c r="I51" s="585">
        <f>SUM(C51:H51)</f>
        <v>0</v>
      </c>
      <c r="J51" s="585"/>
      <c r="K51" s="585"/>
      <c r="L51" s="585"/>
      <c r="M51" s="585"/>
      <c r="N51" s="585"/>
      <c r="O51" s="581"/>
      <c r="P51" s="581"/>
      <c r="Q51" s="581"/>
      <c r="R51" s="581"/>
      <c r="S51" s="581"/>
      <c r="T51" s="581"/>
      <c r="U51" s="581"/>
    </row>
    <row r="52" spans="1:21" ht="12.75">
      <c r="A52" s="593" t="s">
        <v>334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116"/>
      <c r="P52" s="117"/>
      <c r="Q52" s="117"/>
      <c r="R52" s="117"/>
      <c r="S52" s="117"/>
      <c r="T52" s="117"/>
      <c r="U52" s="118"/>
    </row>
    <row r="53" spans="1:21" ht="12.75">
      <c r="A53" s="594" t="s">
        <v>335</v>
      </c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117"/>
      <c r="P53" s="117"/>
      <c r="Q53" s="117"/>
      <c r="R53" s="117"/>
      <c r="S53" s="117"/>
      <c r="T53" s="117"/>
      <c r="U53" s="118"/>
    </row>
    <row r="54" spans="1:21" ht="12.75" customHeight="1">
      <c r="A54" s="132"/>
      <c r="B54" s="327" t="s">
        <v>341</v>
      </c>
      <c r="C54" s="92"/>
      <c r="D54" s="93"/>
      <c r="E54" s="93"/>
      <c r="F54" s="93"/>
      <c r="G54" s="93"/>
      <c r="H54" s="94"/>
      <c r="I54" s="95"/>
      <c r="J54" s="96"/>
      <c r="K54" s="96"/>
      <c r="L54" s="97"/>
      <c r="M54" s="98">
        <v>5</v>
      </c>
      <c r="N54" s="100"/>
      <c r="O54" s="128"/>
      <c r="P54" s="129"/>
      <c r="Q54" s="130"/>
      <c r="R54" s="131"/>
      <c r="S54" s="130"/>
      <c r="T54" s="130"/>
      <c r="U54" s="104"/>
    </row>
    <row r="55" spans="1:21" ht="12.75">
      <c r="A55" s="587" t="s">
        <v>46</v>
      </c>
      <c r="B55" s="587"/>
      <c r="C55" s="140">
        <f>SUMIF(C50:C54,"=x",$I50:$I54)+SUMIF(C50:C54,"=x",$J50:$J54)+SUMIF(C50:C54,"=x",$K50:$K54)</f>
        <v>0</v>
      </c>
      <c r="D55" s="141">
        <f>SUMIF(D50:D54,"=x",$I50:$I54)+SUMIF(D50:D54,"=x",$J50:$J54)+SUMIF(D50:D54,"=x",$K50:$K54)</f>
        <v>0</v>
      </c>
      <c r="E55" s="141">
        <f>SUMIF(E50:E54,"=x",$I50:$I54)+SUMIF(E50:E54,"=x",$J50:$J54)+SUMIF(E50:E54,"=x",$K50:$K54)</f>
        <v>0</v>
      </c>
      <c r="F55" s="141">
        <f>SUMIF(F50:F54,"=x",$I50:$I54)+SUMIF(F50:F54,"=x",$J50:$J54)+SUMIF(F50:F54,"=x",$K50:$K54)</f>
        <v>0</v>
      </c>
      <c r="G55" s="141">
        <f>SUMIF(G50:G54,"=x",$I50:$I54)+SUMIF(G50:G54,"=x",$J50:$J54)+SUMIF(G50:G54,"=x",$K50:$K54)</f>
        <v>0</v>
      </c>
      <c r="H55" s="152"/>
      <c r="I55" s="580">
        <v>3</v>
      </c>
      <c r="J55" s="580"/>
      <c r="K55" s="580"/>
      <c r="L55" s="580"/>
      <c r="M55" s="580"/>
      <c r="N55" s="580"/>
      <c r="O55" s="581"/>
      <c r="P55" s="581"/>
      <c r="Q55" s="581"/>
      <c r="R55" s="581"/>
      <c r="S55" s="581"/>
      <c r="T55" s="581"/>
      <c r="U55" s="581"/>
    </row>
    <row r="56" spans="1:21" ht="12.75">
      <c r="A56" s="582" t="s">
        <v>47</v>
      </c>
      <c r="B56" s="582"/>
      <c r="C56" s="590" t="s">
        <v>342</v>
      </c>
      <c r="D56" s="591"/>
      <c r="E56" s="591"/>
      <c r="F56" s="591"/>
      <c r="G56" s="591"/>
      <c r="H56" s="592"/>
      <c r="I56" s="583">
        <v>5</v>
      </c>
      <c r="J56" s="583"/>
      <c r="K56" s="583"/>
      <c r="L56" s="583"/>
      <c r="M56" s="583"/>
      <c r="N56" s="583"/>
      <c r="O56" s="581"/>
      <c r="P56" s="581"/>
      <c r="Q56" s="581"/>
      <c r="R56" s="581"/>
      <c r="S56" s="581"/>
      <c r="T56" s="581"/>
      <c r="U56" s="581"/>
    </row>
    <row r="57" spans="1:21" ht="12.75">
      <c r="A57" s="586" t="s">
        <v>568</v>
      </c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116"/>
      <c r="P57" s="117"/>
      <c r="Q57" s="117"/>
      <c r="R57" s="117"/>
      <c r="S57" s="117"/>
      <c r="T57" s="117"/>
      <c r="U57" s="118"/>
    </row>
    <row r="58" spans="1:21" ht="12.75" customHeight="1">
      <c r="A58" s="153" t="s">
        <v>336</v>
      </c>
      <c r="B58" s="157" t="s">
        <v>400</v>
      </c>
      <c r="C58" s="92"/>
      <c r="D58" s="93"/>
      <c r="E58" s="93" t="s">
        <v>43</v>
      </c>
      <c r="F58" s="93"/>
      <c r="G58" s="93"/>
      <c r="H58" s="94"/>
      <c r="I58" s="95"/>
      <c r="J58" s="96"/>
      <c r="K58" s="96">
        <v>1</v>
      </c>
      <c r="L58" s="97"/>
      <c r="M58" s="98">
        <v>0</v>
      </c>
      <c r="N58" s="100" t="s">
        <v>49</v>
      </c>
      <c r="O58" s="128"/>
      <c r="P58" s="129"/>
      <c r="Q58" s="130"/>
      <c r="R58" s="131"/>
      <c r="S58" s="130"/>
      <c r="T58" s="130"/>
      <c r="U58" s="326" t="s">
        <v>219</v>
      </c>
    </row>
    <row r="59" spans="1:21" ht="12.75">
      <c r="A59" s="587" t="s">
        <v>46</v>
      </c>
      <c r="B59" s="587"/>
      <c r="C59" s="140">
        <f>SUMIF(C56:C58,"=x",$I56:$I58)+SUMIF(C56:C58,"=x",$J56:$J58)+SUMIF(C56:C58,"=x",$K56:$K58)</f>
        <v>0</v>
      </c>
      <c r="D59" s="141">
        <f>SUMIF(D56:D58,"=x",$I56:$I58)+SUMIF(D56:D58,"=x",$J56:$J58)+SUMIF(D56:D58,"=x",$K56:$K58)</f>
        <v>0</v>
      </c>
      <c r="E59" s="141">
        <f>SUMIF(E56:E58,"=x",$I56:$I58)+SUMIF(E56:E58,"=x",$J56:$J58)+SUMIF(E56:E58,"=x",$K56:$K58)</f>
        <v>1</v>
      </c>
      <c r="F59" s="141">
        <f>SUMIF(F56:F58,"=x",$I56:$I58)+SUMIF(F56:F58,"=x",$J56:$J58)+SUMIF(F56:F58,"=x",$K56:$K58)</f>
        <v>0</v>
      </c>
      <c r="G59" s="141">
        <f>SUMIF(G56:G58,"=x",$I56:$I58)+SUMIF(G56:G58,"=x",$J56:$J58)+SUMIF(G56:G58,"=x",$K56:$K58)</f>
        <v>0</v>
      </c>
      <c r="H59" s="142"/>
      <c r="I59" s="580">
        <f>SUM(C59:H59)</f>
        <v>1</v>
      </c>
      <c r="J59" s="580"/>
      <c r="K59" s="580"/>
      <c r="L59" s="580"/>
      <c r="M59" s="580"/>
      <c r="N59" s="580"/>
      <c r="O59" s="581"/>
      <c r="P59" s="581"/>
      <c r="Q59" s="581"/>
      <c r="R59" s="581"/>
      <c r="S59" s="581"/>
      <c r="T59" s="581"/>
      <c r="U59" s="581"/>
    </row>
    <row r="60" spans="1:21" ht="12.75">
      <c r="A60" s="582" t="s">
        <v>47</v>
      </c>
      <c r="B60" s="582"/>
      <c r="C60" s="143">
        <f aca="true" t="shared" si="7" ref="C60:H60">SUMIF(C56:C58,"=x",$M56:$M58)</f>
        <v>0</v>
      </c>
      <c r="D60" s="144">
        <f t="shared" si="7"/>
        <v>0</v>
      </c>
      <c r="E60" s="144">
        <f t="shared" si="7"/>
        <v>0</v>
      </c>
      <c r="F60" s="144">
        <f t="shared" si="7"/>
        <v>0</v>
      </c>
      <c r="G60" s="144">
        <f t="shared" si="7"/>
        <v>0</v>
      </c>
      <c r="H60" s="144">
        <f t="shared" si="7"/>
        <v>0</v>
      </c>
      <c r="I60" s="583">
        <f>SUM(C60:H60)</f>
        <v>0</v>
      </c>
      <c r="J60" s="583"/>
      <c r="K60" s="583"/>
      <c r="L60" s="583"/>
      <c r="M60" s="583"/>
      <c r="N60" s="583"/>
      <c r="O60" s="581"/>
      <c r="P60" s="581"/>
      <c r="Q60" s="581"/>
      <c r="R60" s="581"/>
      <c r="S60" s="581"/>
      <c r="T60" s="581"/>
      <c r="U60" s="581"/>
    </row>
    <row r="61" spans="1:21" ht="12.75">
      <c r="A61" s="586" t="s">
        <v>337</v>
      </c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116"/>
      <c r="P61" s="117"/>
      <c r="Q61" s="117"/>
      <c r="R61" s="117"/>
      <c r="S61" s="117"/>
      <c r="T61" s="117"/>
      <c r="U61" s="118"/>
    </row>
    <row r="62" spans="1:21" ht="12.75" customHeight="1">
      <c r="A62" s="132" t="s">
        <v>338</v>
      </c>
      <c r="B62" s="154" t="s">
        <v>339</v>
      </c>
      <c r="C62" s="92"/>
      <c r="D62" s="93"/>
      <c r="E62" s="93"/>
      <c r="F62" s="93"/>
      <c r="G62" s="93"/>
      <c r="H62" s="94" t="s">
        <v>43</v>
      </c>
      <c r="I62" s="95"/>
      <c r="J62" s="96"/>
      <c r="K62" s="96"/>
      <c r="L62" s="97">
        <v>1</v>
      </c>
      <c r="M62" s="98">
        <v>10</v>
      </c>
      <c r="N62" s="98" t="s">
        <v>45</v>
      </c>
      <c r="O62" s="128"/>
      <c r="P62" s="129"/>
      <c r="Q62" s="130"/>
      <c r="R62" s="131"/>
      <c r="S62" s="130"/>
      <c r="T62" s="130"/>
      <c r="U62" s="104" t="s">
        <v>219</v>
      </c>
    </row>
    <row r="63" spans="1:21" ht="12.75">
      <c r="A63" s="587" t="s">
        <v>46</v>
      </c>
      <c r="B63" s="587"/>
      <c r="C63" s="140">
        <f>SUMIF(C49:C62,"=x",$I49:$I62)+SUMIF(C49:C62,"=x",$J49:$J62)+SUMIF(C49:C62,"=x",$K49:$K62)</f>
        <v>0</v>
      </c>
      <c r="D63" s="141">
        <f>SUMIF(D49:D62,"=x",$I49:$I62)+SUMIF(D49:D62,"=x",$J49:$J62)+SUMIF(D49:D62,"=x",$K49:$K62)</f>
        <v>0</v>
      </c>
      <c r="E63" s="141"/>
      <c r="F63" s="141"/>
      <c r="G63" s="141"/>
      <c r="H63" s="142">
        <v>1</v>
      </c>
      <c r="I63" s="580">
        <f>SUM(C63:H63)</f>
        <v>1</v>
      </c>
      <c r="J63" s="580"/>
      <c r="K63" s="580"/>
      <c r="L63" s="580"/>
      <c r="M63" s="580"/>
      <c r="N63" s="580"/>
      <c r="O63" s="581"/>
      <c r="P63" s="581"/>
      <c r="Q63" s="581"/>
      <c r="R63" s="581"/>
      <c r="S63" s="581"/>
      <c r="T63" s="581"/>
      <c r="U63" s="581"/>
    </row>
    <row r="64" spans="1:21" ht="12.75">
      <c r="A64" s="582" t="s">
        <v>47</v>
      </c>
      <c r="B64" s="582"/>
      <c r="C64" s="143">
        <f>SUMIF(C49:C62,"=x",$M49:$M62)</f>
        <v>0</v>
      </c>
      <c r="D64" s="144">
        <f>SUMIF(D49:D62,"=x",$M49:$M62)</f>
        <v>0</v>
      </c>
      <c r="E64" s="144">
        <f>SUMIF(E49:E62,"=x",$M49:$M62)</f>
        <v>0</v>
      </c>
      <c r="F64" s="144"/>
      <c r="G64" s="144"/>
      <c r="H64" s="145">
        <v>10</v>
      </c>
      <c r="I64" s="583">
        <f>SUM(C64:H64)</f>
        <v>10</v>
      </c>
      <c r="J64" s="583"/>
      <c r="K64" s="583"/>
      <c r="L64" s="583"/>
      <c r="M64" s="583"/>
      <c r="N64" s="583"/>
      <c r="O64" s="581"/>
      <c r="P64" s="581"/>
      <c r="Q64" s="581"/>
      <c r="R64" s="581"/>
      <c r="S64" s="581"/>
      <c r="T64" s="581"/>
      <c r="U64" s="581"/>
    </row>
    <row r="65" spans="1:21" ht="12.75">
      <c r="A65" s="595" t="s">
        <v>18</v>
      </c>
      <c r="B65" s="595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</row>
    <row r="66" spans="1:21" ht="12.75">
      <c r="A66" s="587" t="s">
        <v>46</v>
      </c>
      <c r="B66" s="587"/>
      <c r="C66" s="141">
        <f>SUMIF($A1:$A65,$A66,C1:C65)</f>
        <v>0</v>
      </c>
      <c r="D66" s="141">
        <f>SUMIF($A2:$A65,$A66,D2:D65)</f>
        <v>6</v>
      </c>
      <c r="E66" s="141">
        <f>SUMIF($A3:$A65,$A66,E3:E65)</f>
        <v>15</v>
      </c>
      <c r="F66" s="141">
        <f>SUMIF($A4:$A65,$A66,F4:F65)</f>
        <v>16</v>
      </c>
      <c r="G66" s="141">
        <f>SUMIF($A5:$A65,$A66,G5:G65)</f>
        <v>14</v>
      </c>
      <c r="H66" s="141">
        <f>SUMIF($A6:$A65,$A66,H6:H65)</f>
        <v>12</v>
      </c>
      <c r="I66" s="580">
        <f>SUM(I23,I41,I49,I55,I59,I63)</f>
        <v>66</v>
      </c>
      <c r="J66" s="580"/>
      <c r="K66" s="580"/>
      <c r="L66" s="580"/>
      <c r="M66" s="580"/>
      <c r="N66" s="580"/>
      <c r="O66" s="581"/>
      <c r="P66" s="581"/>
      <c r="Q66" s="581"/>
      <c r="R66" s="581"/>
      <c r="S66" s="581"/>
      <c r="T66" s="581"/>
      <c r="U66" s="581"/>
    </row>
    <row r="67" spans="1:21" ht="12.75">
      <c r="A67" s="582" t="s">
        <v>47</v>
      </c>
      <c r="B67" s="582"/>
      <c r="C67" s="144">
        <f aca="true" t="shared" si="8" ref="C67:E68">SUMIF($A5:$A66,$A67,C5:C66)</f>
        <v>0</v>
      </c>
      <c r="D67" s="144">
        <f t="shared" si="8"/>
        <v>9</v>
      </c>
      <c r="E67" s="144">
        <f t="shared" si="8"/>
        <v>19</v>
      </c>
      <c r="F67" s="144">
        <f>SUMIF($A5:$A66,$A67,F5:F66)</f>
        <v>22</v>
      </c>
      <c r="G67" s="144">
        <f>SUMIF($A5:$A66,$A67,G5:G66)</f>
        <v>19</v>
      </c>
      <c r="H67" s="144">
        <f>SUMIF($A5:$A66,$A67,H5:H66)</f>
        <v>26</v>
      </c>
      <c r="I67" s="583">
        <f>SUM(I24,I42,I50,I56,I64)</f>
        <v>100</v>
      </c>
      <c r="J67" s="583"/>
      <c r="K67" s="583"/>
      <c r="L67" s="583"/>
      <c r="M67" s="583"/>
      <c r="N67" s="583"/>
      <c r="O67" s="581"/>
      <c r="P67" s="581"/>
      <c r="Q67" s="581"/>
      <c r="R67" s="581"/>
      <c r="S67" s="581"/>
      <c r="T67" s="581"/>
      <c r="U67" s="581"/>
    </row>
    <row r="68" spans="1:21" ht="12.75">
      <c r="A68" s="584" t="s">
        <v>48</v>
      </c>
      <c r="B68" s="584"/>
      <c r="C68" s="147">
        <f t="shared" si="8"/>
        <v>0</v>
      </c>
      <c r="D68" s="147">
        <f t="shared" si="8"/>
        <v>1</v>
      </c>
      <c r="E68" s="147">
        <f t="shared" si="8"/>
        <v>2</v>
      </c>
      <c r="F68" s="147">
        <f>SUMIF($A6:$A67,$A68,F6:F67)</f>
        <v>3</v>
      </c>
      <c r="G68" s="147">
        <f>SUMIF($A6:$A67,$A68,G6:G67)</f>
        <v>3</v>
      </c>
      <c r="H68" s="147">
        <f>SUMIF($A6:$A67,$A68,H6:H67)</f>
        <v>4</v>
      </c>
      <c r="I68" s="585">
        <f>SUM(C68:H68)</f>
        <v>13</v>
      </c>
      <c r="J68" s="585"/>
      <c r="K68" s="585"/>
      <c r="L68" s="585"/>
      <c r="M68" s="585"/>
      <c r="N68" s="585"/>
      <c r="O68" s="581"/>
      <c r="P68" s="581"/>
      <c r="Q68" s="581"/>
      <c r="R68" s="581"/>
      <c r="S68" s="581"/>
      <c r="T68" s="581"/>
      <c r="U68" s="581"/>
    </row>
    <row r="69" spans="1:21" ht="12.75">
      <c r="A69" s="155"/>
      <c r="B69" s="119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19"/>
      <c r="O69" s="155"/>
      <c r="P69" s="155"/>
      <c r="Q69" s="155"/>
      <c r="R69" s="155"/>
      <c r="S69" s="155"/>
      <c r="T69" s="155"/>
      <c r="U69" s="155"/>
    </row>
    <row r="70" spans="1:2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19"/>
      <c r="O70" s="155"/>
      <c r="P70" s="155"/>
      <c r="Q70" s="155"/>
      <c r="R70" s="155"/>
      <c r="S70" s="155"/>
      <c r="T70" s="155"/>
      <c r="U70" s="155"/>
    </row>
    <row r="71" spans="1:21" s="5" customFormat="1" ht="12.75">
      <c r="A71" s="9" t="s">
        <v>7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3"/>
      <c r="P71" s="16"/>
      <c r="Q71" s="3"/>
      <c r="R71" s="3"/>
      <c r="S71" s="3"/>
      <c r="T71" s="3"/>
      <c r="U71" s="16"/>
    </row>
    <row r="72" spans="1:21" s="5" customFormat="1" ht="12.75">
      <c r="A72" s="16" t="s">
        <v>8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3"/>
      <c r="P72" s="16"/>
      <c r="Q72" s="3"/>
      <c r="R72" s="3"/>
      <c r="S72" s="3"/>
      <c r="T72" s="3"/>
      <c r="U72" s="16"/>
    </row>
    <row r="73" spans="1:21" s="5" customFormat="1" ht="12.75">
      <c r="A73" s="16" t="s">
        <v>9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3"/>
      <c r="P73" s="16"/>
      <c r="Q73" s="3"/>
      <c r="R73" s="3"/>
      <c r="S73" s="3"/>
      <c r="T73" s="3"/>
      <c r="U73" s="16"/>
    </row>
    <row r="74" spans="1:21" s="5" customFormat="1" ht="12.75">
      <c r="A74" s="16" t="s">
        <v>763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3"/>
      <c r="P74" s="16"/>
      <c r="Q74" s="3"/>
      <c r="R74" s="3"/>
      <c r="S74" s="3"/>
      <c r="T74" s="3"/>
      <c r="U74" s="16"/>
    </row>
    <row r="75" spans="1:21" s="5" customFormat="1" ht="12.75">
      <c r="A75" s="16" t="s">
        <v>10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3"/>
      <c r="P75" s="16"/>
      <c r="Q75" s="3"/>
      <c r="R75" s="3"/>
      <c r="S75" s="3"/>
      <c r="T75" s="3"/>
      <c r="U75" s="16"/>
    </row>
    <row r="76" spans="1:21" s="5" customFormat="1" ht="12.75">
      <c r="A76" s="16" t="s">
        <v>11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3"/>
      <c r="P76" s="16"/>
      <c r="Q76" s="3"/>
      <c r="R76" s="3"/>
      <c r="S76" s="3"/>
      <c r="T76" s="3"/>
      <c r="U76" s="16"/>
    </row>
    <row r="77" spans="1:21" s="5" customFormat="1" ht="12.75">
      <c r="A77" s="16" t="s">
        <v>12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3"/>
      <c r="P77" s="16"/>
      <c r="Q77" s="3"/>
      <c r="R77" s="3"/>
      <c r="S77" s="3"/>
      <c r="T77" s="3"/>
      <c r="U77" s="16"/>
    </row>
    <row r="78" spans="1:21" s="5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3"/>
      <c r="P78" s="16"/>
      <c r="Q78" s="3"/>
      <c r="R78" s="3"/>
      <c r="S78" s="3"/>
      <c r="T78" s="3"/>
      <c r="U78" s="16"/>
    </row>
    <row r="79" spans="1:21" s="5" customFormat="1" ht="28.5" customHeight="1">
      <c r="A79" s="9" t="s">
        <v>13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3"/>
      <c r="P79" s="16"/>
      <c r="Q79" s="3"/>
      <c r="R79" s="3"/>
      <c r="S79" s="3"/>
      <c r="T79" s="3"/>
      <c r="U79" s="16"/>
    </row>
    <row r="80" spans="1:21" s="5" customFormat="1" ht="12.75">
      <c r="A80" s="17" t="s">
        <v>14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3"/>
      <c r="P80" s="16"/>
      <c r="Q80" s="3"/>
      <c r="R80" s="3"/>
      <c r="S80" s="3"/>
      <c r="T80" s="3"/>
      <c r="U80" s="16"/>
    </row>
    <row r="81" spans="1:21" s="5" customFormat="1" ht="12.75">
      <c r="A81" s="18" t="s">
        <v>15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3"/>
      <c r="P81" s="16"/>
      <c r="Q81" s="3"/>
      <c r="R81" s="3"/>
      <c r="S81" s="3"/>
      <c r="T81" s="3"/>
      <c r="U81" s="16"/>
    </row>
    <row r="82" spans="1:21" s="5" customFormat="1" ht="12.75" customHeight="1">
      <c r="A82" s="16" t="s">
        <v>19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3"/>
      <c r="P82" s="16"/>
      <c r="Q82" s="3"/>
      <c r="R82" s="3"/>
      <c r="S82" s="3"/>
      <c r="T82" s="3"/>
      <c r="U82" s="16"/>
    </row>
  </sheetData>
  <sheetProtection/>
  <mergeCells count="80">
    <mergeCell ref="A68:B68"/>
    <mergeCell ref="I68:N68"/>
    <mergeCell ref="O68:U68"/>
    <mergeCell ref="A66:B66"/>
    <mergeCell ref="I66:N66"/>
    <mergeCell ref="O66:U66"/>
    <mergeCell ref="A67:B67"/>
    <mergeCell ref="I67:N67"/>
    <mergeCell ref="O67:U67"/>
    <mergeCell ref="A64:B64"/>
    <mergeCell ref="I64:N64"/>
    <mergeCell ref="O64:U64"/>
    <mergeCell ref="A65:B65"/>
    <mergeCell ref="C65:H65"/>
    <mergeCell ref="I65:N65"/>
    <mergeCell ref="O65:U65"/>
    <mergeCell ref="A60:B60"/>
    <mergeCell ref="I60:N60"/>
    <mergeCell ref="O60:U60"/>
    <mergeCell ref="A61:N61"/>
    <mergeCell ref="A63:B63"/>
    <mergeCell ref="I63:N63"/>
    <mergeCell ref="O63:U63"/>
    <mergeCell ref="A57:N57"/>
    <mergeCell ref="A59:B59"/>
    <mergeCell ref="I59:N59"/>
    <mergeCell ref="O59:U59"/>
    <mergeCell ref="A51:B51"/>
    <mergeCell ref="I51:N51"/>
    <mergeCell ref="O51:U51"/>
    <mergeCell ref="A52:N52"/>
    <mergeCell ref="A53:N53"/>
    <mergeCell ref="A55:B55"/>
    <mergeCell ref="A50:B50"/>
    <mergeCell ref="I50:N50"/>
    <mergeCell ref="O50:U50"/>
    <mergeCell ref="O55:U55"/>
    <mergeCell ref="A56:B56"/>
    <mergeCell ref="C56:H56"/>
    <mergeCell ref="I56:N56"/>
    <mergeCell ref="O56:U56"/>
    <mergeCell ref="I55:N55"/>
    <mergeCell ref="A43:B43"/>
    <mergeCell ref="I43:N43"/>
    <mergeCell ref="O43:U43"/>
    <mergeCell ref="A44:N44"/>
    <mergeCell ref="A49:B49"/>
    <mergeCell ref="I49:N49"/>
    <mergeCell ref="O49:U49"/>
    <mergeCell ref="A26:N26"/>
    <mergeCell ref="A41:B41"/>
    <mergeCell ref="I41:N41"/>
    <mergeCell ref="O41:U41"/>
    <mergeCell ref="A42:B42"/>
    <mergeCell ref="I42:N42"/>
    <mergeCell ref="O42:U42"/>
    <mergeCell ref="O23:U23"/>
    <mergeCell ref="A24:B24"/>
    <mergeCell ref="I24:N24"/>
    <mergeCell ref="O24:U24"/>
    <mergeCell ref="A25:B25"/>
    <mergeCell ref="I25:N25"/>
    <mergeCell ref="O25:U25"/>
    <mergeCell ref="C5:H5"/>
    <mergeCell ref="I5:L5"/>
    <mergeCell ref="M5:M6"/>
    <mergeCell ref="N5:N6"/>
    <mergeCell ref="A8:N8"/>
    <mergeCell ref="A23:B23"/>
    <mergeCell ref="I23:N23"/>
    <mergeCell ref="O5:P6"/>
    <mergeCell ref="Q5:R6"/>
    <mergeCell ref="S5:T6"/>
    <mergeCell ref="U5:U6"/>
    <mergeCell ref="A7:B7"/>
    <mergeCell ref="C7:H7"/>
    <mergeCell ref="I7:N7"/>
    <mergeCell ref="O7:U7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7.57421875" style="0" customWidth="1"/>
    <col min="2" max="2" width="43.28125" style="0" bestFit="1" customWidth="1"/>
    <col min="3" max="14" width="4.28125" style="0" customWidth="1"/>
    <col min="15" max="15" width="17.8515625" style="0" customWidth="1"/>
    <col min="16" max="16" width="26.8515625" style="0" bestFit="1" customWidth="1"/>
    <col min="17" max="17" width="15.8515625" style="0" bestFit="1" customWidth="1"/>
    <col min="18" max="18" width="35.8515625" style="0" bestFit="1" customWidth="1"/>
    <col min="21" max="21" width="17.7109375" style="0" customWidth="1"/>
  </cols>
  <sheetData>
    <row r="1" ht="25.5">
      <c r="A1" s="109" t="s">
        <v>571</v>
      </c>
    </row>
    <row r="3" ht="21" customHeight="1">
      <c r="A3" s="112" t="s">
        <v>399</v>
      </c>
    </row>
    <row r="4" spans="1:21" ht="21" customHeight="1" thickBot="1">
      <c r="A4" s="369" t="s">
        <v>601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5"/>
      <c r="T4" s="155"/>
      <c r="U4" s="159"/>
    </row>
    <row r="5" spans="1:21" ht="17.25" thickBot="1" thickTop="1">
      <c r="A5" s="596" t="s">
        <v>3</v>
      </c>
      <c r="B5" s="597" t="s">
        <v>2</v>
      </c>
      <c r="C5" s="601" t="s">
        <v>38</v>
      </c>
      <c r="D5" s="601"/>
      <c r="E5" s="601"/>
      <c r="F5" s="601"/>
      <c r="G5" s="601"/>
      <c r="H5" s="601"/>
      <c r="I5" s="602" t="s">
        <v>40</v>
      </c>
      <c r="J5" s="602"/>
      <c r="K5" s="602"/>
      <c r="L5" s="602"/>
      <c r="M5" s="603" t="s">
        <v>41</v>
      </c>
      <c r="N5" s="604" t="s">
        <v>42</v>
      </c>
      <c r="O5" s="596" t="s">
        <v>4</v>
      </c>
      <c r="P5" s="596"/>
      <c r="Q5" s="597" t="s">
        <v>5</v>
      </c>
      <c r="R5" s="597"/>
      <c r="S5" s="597" t="s">
        <v>17</v>
      </c>
      <c r="T5" s="597"/>
      <c r="U5" s="597" t="s">
        <v>6</v>
      </c>
    </row>
    <row r="6" spans="1:21" ht="14.25" thickBot="1" thickTop="1">
      <c r="A6" s="596"/>
      <c r="B6" s="597"/>
      <c r="C6" s="160">
        <v>1</v>
      </c>
      <c r="D6" s="161">
        <v>2</v>
      </c>
      <c r="E6" s="161">
        <v>3</v>
      </c>
      <c r="F6" s="161">
        <v>4</v>
      </c>
      <c r="G6" s="161">
        <v>5</v>
      </c>
      <c r="H6" s="162">
        <v>6</v>
      </c>
      <c r="I6" s="160" t="s">
        <v>0</v>
      </c>
      <c r="J6" s="161" t="s">
        <v>1</v>
      </c>
      <c r="K6" s="161" t="s">
        <v>16</v>
      </c>
      <c r="L6" s="161" t="s">
        <v>39</v>
      </c>
      <c r="M6" s="603"/>
      <c r="N6" s="604"/>
      <c r="O6" s="596"/>
      <c r="P6" s="596"/>
      <c r="Q6" s="597"/>
      <c r="R6" s="597"/>
      <c r="S6" s="597"/>
      <c r="T6" s="597"/>
      <c r="U6" s="597"/>
    </row>
    <row r="7" spans="1:21" ht="12.75">
      <c r="A7" s="598" t="s">
        <v>276</v>
      </c>
      <c r="B7" s="598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600"/>
      <c r="P7" s="600"/>
      <c r="Q7" s="600"/>
      <c r="R7" s="600"/>
      <c r="S7" s="600"/>
      <c r="T7" s="600"/>
      <c r="U7" s="600"/>
    </row>
    <row r="8" spans="1:21" ht="13.5" thickBot="1">
      <c r="A8" s="605" t="s">
        <v>277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209"/>
      <c r="P8" s="210"/>
      <c r="Q8" s="210"/>
      <c r="R8" s="210"/>
      <c r="S8" s="210"/>
      <c r="T8" s="210"/>
      <c r="U8" s="211"/>
    </row>
    <row r="9" spans="1:21" ht="12.75">
      <c r="A9" s="163" t="s">
        <v>278</v>
      </c>
      <c r="B9" s="164" t="s">
        <v>343</v>
      </c>
      <c r="C9" s="165"/>
      <c r="D9" s="166"/>
      <c r="E9" s="166" t="s">
        <v>43</v>
      </c>
      <c r="F9" s="166"/>
      <c r="G9" s="166"/>
      <c r="H9" s="167"/>
      <c r="I9" s="168">
        <v>4</v>
      </c>
      <c r="J9" s="169"/>
      <c r="K9" s="169"/>
      <c r="L9" s="170"/>
      <c r="M9" s="171">
        <v>4</v>
      </c>
      <c r="N9" s="171" t="s">
        <v>44</v>
      </c>
      <c r="O9" s="65" t="s">
        <v>199</v>
      </c>
      <c r="P9" s="84" t="s">
        <v>201</v>
      </c>
      <c r="Q9" s="91" t="s">
        <v>280</v>
      </c>
      <c r="R9" s="230" t="s">
        <v>279</v>
      </c>
      <c r="S9" s="13"/>
      <c r="T9" s="13"/>
      <c r="U9" s="29" t="s">
        <v>245</v>
      </c>
    </row>
    <row r="10" spans="1:21" ht="12.75">
      <c r="A10" s="28" t="s">
        <v>280</v>
      </c>
      <c r="B10" s="177" t="s">
        <v>343</v>
      </c>
      <c r="C10" s="178"/>
      <c r="D10" s="179"/>
      <c r="E10" s="179" t="s">
        <v>43</v>
      </c>
      <c r="F10" s="179"/>
      <c r="G10" s="179"/>
      <c r="H10" s="180"/>
      <c r="I10" s="181"/>
      <c r="J10" s="182">
        <v>2</v>
      </c>
      <c r="K10" s="182"/>
      <c r="L10" s="183"/>
      <c r="M10" s="184">
        <v>3</v>
      </c>
      <c r="N10" s="184" t="s">
        <v>45</v>
      </c>
      <c r="O10" s="65" t="s">
        <v>199</v>
      </c>
      <c r="P10" s="84" t="s">
        <v>201</v>
      </c>
      <c r="Q10" s="231"/>
      <c r="R10" s="11"/>
      <c r="S10" s="13"/>
      <c r="T10" s="13"/>
      <c r="U10" s="29" t="s">
        <v>245</v>
      </c>
    </row>
    <row r="11" spans="1:21" ht="12.75" customHeight="1">
      <c r="A11" s="28" t="s">
        <v>281</v>
      </c>
      <c r="B11" s="185" t="s">
        <v>282</v>
      </c>
      <c r="C11" s="178"/>
      <c r="D11" s="179"/>
      <c r="E11" s="179"/>
      <c r="F11" s="179" t="s">
        <v>43</v>
      </c>
      <c r="G11" s="179"/>
      <c r="H11" s="180"/>
      <c r="I11" s="181">
        <v>1</v>
      </c>
      <c r="J11" s="182"/>
      <c r="K11" s="182"/>
      <c r="L11" s="183"/>
      <c r="M11" s="184">
        <v>1</v>
      </c>
      <c r="N11" s="184" t="s">
        <v>69</v>
      </c>
      <c r="O11" s="91"/>
      <c r="P11" s="234"/>
      <c r="Q11" s="231"/>
      <c r="R11" s="11"/>
      <c r="S11" s="13"/>
      <c r="T11" s="13"/>
      <c r="U11" s="29" t="s">
        <v>403</v>
      </c>
    </row>
    <row r="12" spans="1:21" ht="12.75" customHeight="1" thickBot="1">
      <c r="A12" s="28" t="s">
        <v>283</v>
      </c>
      <c r="B12" s="186" t="s">
        <v>282</v>
      </c>
      <c r="C12" s="187"/>
      <c r="D12" s="179"/>
      <c r="E12" s="179"/>
      <c r="F12" s="179" t="s">
        <v>43</v>
      </c>
      <c r="G12" s="179"/>
      <c r="H12" s="180"/>
      <c r="I12" s="181"/>
      <c r="J12" s="182">
        <v>2</v>
      </c>
      <c r="K12" s="182"/>
      <c r="L12" s="183"/>
      <c r="M12" s="184">
        <v>3</v>
      </c>
      <c r="N12" s="184" t="s">
        <v>45</v>
      </c>
      <c r="O12" s="13"/>
      <c r="P12" s="88"/>
      <c r="Q12" s="231"/>
      <c r="R12" s="11"/>
      <c r="S12" s="13"/>
      <c r="T12" s="13"/>
      <c r="U12" s="29" t="s">
        <v>403</v>
      </c>
    </row>
    <row r="13" spans="1:21" ht="12.75" customHeight="1" thickBot="1">
      <c r="A13" s="28" t="s">
        <v>284</v>
      </c>
      <c r="B13" s="186" t="s">
        <v>285</v>
      </c>
      <c r="C13" s="187"/>
      <c r="D13" s="179"/>
      <c r="E13" s="179"/>
      <c r="F13" s="179" t="s">
        <v>43</v>
      </c>
      <c r="G13" s="179"/>
      <c r="H13" s="180"/>
      <c r="I13" s="181">
        <v>2</v>
      </c>
      <c r="J13" s="182"/>
      <c r="K13" s="182"/>
      <c r="L13" s="183"/>
      <c r="M13" s="184">
        <v>2</v>
      </c>
      <c r="N13" s="184" t="s">
        <v>44</v>
      </c>
      <c r="O13" s="237" t="s">
        <v>278</v>
      </c>
      <c r="P13" s="238" t="s">
        <v>343</v>
      </c>
      <c r="Q13" s="91" t="s">
        <v>286</v>
      </c>
      <c r="R13" s="239" t="s">
        <v>285</v>
      </c>
      <c r="S13" s="13"/>
      <c r="T13" s="13"/>
      <c r="U13" s="29" t="s">
        <v>245</v>
      </c>
    </row>
    <row r="14" spans="1:21" ht="12.75" customHeight="1">
      <c r="A14" s="28" t="s">
        <v>286</v>
      </c>
      <c r="B14" s="177" t="s">
        <v>285</v>
      </c>
      <c r="C14" s="178"/>
      <c r="D14" s="179"/>
      <c r="E14" s="179"/>
      <c r="F14" s="179" t="s">
        <v>43</v>
      </c>
      <c r="G14" s="179"/>
      <c r="H14" s="180"/>
      <c r="I14" s="181"/>
      <c r="J14" s="182">
        <v>2</v>
      </c>
      <c r="K14" s="182"/>
      <c r="L14" s="183"/>
      <c r="M14" s="184">
        <v>3</v>
      </c>
      <c r="N14" s="184" t="s">
        <v>45</v>
      </c>
      <c r="O14" s="237" t="s">
        <v>278</v>
      </c>
      <c r="P14" s="238" t="s">
        <v>343</v>
      </c>
      <c r="Q14" s="231"/>
      <c r="R14" s="11"/>
      <c r="S14" s="13"/>
      <c r="T14" s="13"/>
      <c r="U14" s="29" t="s">
        <v>245</v>
      </c>
    </row>
    <row r="15" spans="1:21" ht="12.75" customHeight="1">
      <c r="A15" s="188" t="s">
        <v>287</v>
      </c>
      <c r="B15" s="189" t="s">
        <v>288</v>
      </c>
      <c r="C15" s="190"/>
      <c r="D15" s="166"/>
      <c r="E15" s="166"/>
      <c r="F15" s="166"/>
      <c r="G15" s="166" t="s">
        <v>43</v>
      </c>
      <c r="H15" s="167"/>
      <c r="I15" s="168">
        <v>1</v>
      </c>
      <c r="J15" s="169"/>
      <c r="K15" s="169"/>
      <c r="L15" s="170"/>
      <c r="M15" s="171">
        <v>1</v>
      </c>
      <c r="N15" s="171" t="s">
        <v>69</v>
      </c>
      <c r="O15" s="91"/>
      <c r="P15" s="234"/>
      <c r="Q15" s="231"/>
      <c r="R15" s="11"/>
      <c r="S15" s="13"/>
      <c r="T15" s="13"/>
      <c r="U15" s="29" t="s">
        <v>404</v>
      </c>
    </row>
    <row r="16" spans="1:21" ht="12.75" customHeight="1">
      <c r="A16" s="28" t="s">
        <v>289</v>
      </c>
      <c r="B16" s="186" t="s">
        <v>288</v>
      </c>
      <c r="C16" s="187"/>
      <c r="D16" s="179"/>
      <c r="E16" s="179"/>
      <c r="F16" s="179"/>
      <c r="G16" s="179" t="s">
        <v>43</v>
      </c>
      <c r="H16" s="180"/>
      <c r="I16" s="181"/>
      <c r="J16" s="182">
        <v>2</v>
      </c>
      <c r="K16" s="182"/>
      <c r="L16" s="183"/>
      <c r="M16" s="184">
        <v>3</v>
      </c>
      <c r="N16" s="184" t="s">
        <v>45</v>
      </c>
      <c r="O16" s="14"/>
      <c r="P16" s="88"/>
      <c r="Q16" s="231"/>
      <c r="R16" s="11"/>
      <c r="S16" s="13"/>
      <c r="T16" s="13"/>
      <c r="U16" s="29" t="s">
        <v>404</v>
      </c>
    </row>
    <row r="17" spans="1:21" ht="12.75" customHeight="1">
      <c r="A17" s="73" t="s">
        <v>584</v>
      </c>
      <c r="B17" s="357" t="s">
        <v>585</v>
      </c>
      <c r="C17" s="236"/>
      <c r="D17" s="12"/>
      <c r="E17" s="12"/>
      <c r="F17" s="12" t="s">
        <v>43</v>
      </c>
      <c r="G17" s="12"/>
      <c r="H17" s="243"/>
      <c r="I17" s="25">
        <v>2</v>
      </c>
      <c r="J17" s="15"/>
      <c r="K17" s="15"/>
      <c r="L17" s="26"/>
      <c r="M17" s="27">
        <v>2</v>
      </c>
      <c r="N17" s="27" t="s">
        <v>44</v>
      </c>
      <c r="O17" s="328" t="s">
        <v>591</v>
      </c>
      <c r="P17" s="355" t="s">
        <v>589</v>
      </c>
      <c r="Q17" s="328"/>
      <c r="R17" s="355"/>
      <c r="S17" s="13"/>
      <c r="T17" s="13"/>
      <c r="U17" s="78" t="s">
        <v>586</v>
      </c>
    </row>
    <row r="18" spans="1:21" ht="12.75" customHeight="1">
      <c r="A18" s="73" t="s">
        <v>591</v>
      </c>
      <c r="B18" s="357" t="s">
        <v>589</v>
      </c>
      <c r="C18" s="236"/>
      <c r="D18" s="12"/>
      <c r="E18" s="12"/>
      <c r="F18" s="12" t="s">
        <v>43</v>
      </c>
      <c r="G18" s="12"/>
      <c r="H18" s="10"/>
      <c r="I18" s="25"/>
      <c r="J18" s="15">
        <v>1</v>
      </c>
      <c r="K18" s="15"/>
      <c r="L18" s="26"/>
      <c r="M18" s="27">
        <v>2</v>
      </c>
      <c r="N18" s="27" t="s">
        <v>45</v>
      </c>
      <c r="O18" s="244" t="s">
        <v>147</v>
      </c>
      <c r="P18" s="84" t="s">
        <v>234</v>
      </c>
      <c r="Q18" s="73" t="s">
        <v>846</v>
      </c>
      <c r="R18" s="387" t="s">
        <v>847</v>
      </c>
      <c r="S18" s="13"/>
      <c r="T18" s="13"/>
      <c r="U18" s="78" t="s">
        <v>586</v>
      </c>
    </row>
    <row r="19" spans="1:21" ht="12.75" customHeight="1">
      <c r="A19" s="73" t="s">
        <v>587</v>
      </c>
      <c r="B19" s="357" t="s">
        <v>588</v>
      </c>
      <c r="C19" s="236"/>
      <c r="D19" s="12"/>
      <c r="E19" s="12"/>
      <c r="F19" s="12"/>
      <c r="G19" s="12" t="s">
        <v>43</v>
      </c>
      <c r="H19" s="10"/>
      <c r="I19" s="25">
        <v>2</v>
      </c>
      <c r="J19" s="15"/>
      <c r="K19" s="15"/>
      <c r="L19" s="26"/>
      <c r="M19" s="27">
        <v>2</v>
      </c>
      <c r="N19" s="27" t="s">
        <v>44</v>
      </c>
      <c r="O19" s="328" t="s">
        <v>592</v>
      </c>
      <c r="P19" s="355" t="s">
        <v>590</v>
      </c>
      <c r="Q19" s="91"/>
      <c r="R19" s="245"/>
      <c r="S19" s="13"/>
      <c r="T19" s="13"/>
      <c r="U19" s="78" t="s">
        <v>594</v>
      </c>
    </row>
    <row r="20" spans="1:21" ht="12.75" customHeight="1">
      <c r="A20" s="73" t="s">
        <v>592</v>
      </c>
      <c r="B20" s="357" t="s">
        <v>590</v>
      </c>
      <c r="C20" s="236"/>
      <c r="D20" s="12"/>
      <c r="E20" s="12"/>
      <c r="F20" s="12"/>
      <c r="G20" s="12" t="s">
        <v>43</v>
      </c>
      <c r="H20" s="10"/>
      <c r="I20" s="25"/>
      <c r="J20" s="15">
        <v>1</v>
      </c>
      <c r="K20" s="15"/>
      <c r="L20" s="26"/>
      <c r="M20" s="27">
        <v>1</v>
      </c>
      <c r="N20" s="27" t="s">
        <v>45</v>
      </c>
      <c r="O20" s="65" t="s">
        <v>145</v>
      </c>
      <c r="P20" s="358" t="s">
        <v>57</v>
      </c>
      <c r="Q20" s="65" t="s">
        <v>286</v>
      </c>
      <c r="R20" s="356" t="s">
        <v>285</v>
      </c>
      <c r="S20" s="13"/>
      <c r="T20" s="13"/>
      <c r="U20" s="78" t="s">
        <v>594</v>
      </c>
    </row>
    <row r="21" spans="1:21" ht="12.75" customHeight="1">
      <c r="A21" s="191" t="s">
        <v>344</v>
      </c>
      <c r="B21" s="186" t="s">
        <v>345</v>
      </c>
      <c r="C21" s="178"/>
      <c r="D21" s="179"/>
      <c r="E21" s="179"/>
      <c r="F21" s="179"/>
      <c r="G21" s="179" t="s">
        <v>43</v>
      </c>
      <c r="H21" s="180"/>
      <c r="I21" s="181"/>
      <c r="J21" s="182">
        <v>1</v>
      </c>
      <c r="K21" s="182"/>
      <c r="L21" s="183"/>
      <c r="M21" s="184">
        <v>2</v>
      </c>
      <c r="N21" s="184" t="s">
        <v>45</v>
      </c>
      <c r="O21" s="172"/>
      <c r="P21" s="173"/>
      <c r="Q21" s="174"/>
      <c r="R21" s="175"/>
      <c r="S21" s="174"/>
      <c r="T21" s="174"/>
      <c r="U21" s="176" t="s">
        <v>346</v>
      </c>
    </row>
    <row r="22" spans="1:21" ht="12.75">
      <c r="A22" s="606" t="s">
        <v>46</v>
      </c>
      <c r="B22" s="606"/>
      <c r="C22" s="218">
        <f aca="true" t="shared" si="0" ref="C22:H22">SUMIF(C9:C21,"=x",$I9:$I21)+SUMIF(C9:C21,"=x",$J9:$J21)+SUMIF(C9:C21,"=x",$K9:$K21)</f>
        <v>0</v>
      </c>
      <c r="D22" s="216">
        <f t="shared" si="0"/>
        <v>0</v>
      </c>
      <c r="E22" s="216">
        <f t="shared" si="0"/>
        <v>6</v>
      </c>
      <c r="F22" s="216">
        <f t="shared" si="0"/>
        <v>10</v>
      </c>
      <c r="G22" s="216">
        <f t="shared" si="0"/>
        <v>7</v>
      </c>
      <c r="H22" s="217">
        <f t="shared" si="0"/>
        <v>0</v>
      </c>
      <c r="I22" s="607">
        <f>SUM(C22:H22)</f>
        <v>23</v>
      </c>
      <c r="J22" s="607"/>
      <c r="K22" s="607"/>
      <c r="L22" s="607"/>
      <c r="M22" s="607"/>
      <c r="N22" s="607"/>
      <c r="O22" s="608"/>
      <c r="P22" s="608"/>
      <c r="Q22" s="608"/>
      <c r="R22" s="608"/>
      <c r="S22" s="608"/>
      <c r="T22" s="608"/>
      <c r="U22" s="608"/>
    </row>
    <row r="23" spans="1:21" ht="12.75">
      <c r="A23" s="609" t="s">
        <v>47</v>
      </c>
      <c r="B23" s="609"/>
      <c r="C23" s="202">
        <f aca="true" t="shared" si="1" ref="C23:H23">SUMIF(C9:C21,"=x",$M9:$M21)</f>
        <v>0</v>
      </c>
      <c r="D23" s="203">
        <f t="shared" si="1"/>
        <v>0</v>
      </c>
      <c r="E23" s="203">
        <f t="shared" si="1"/>
        <v>7</v>
      </c>
      <c r="F23" s="203">
        <f t="shared" si="1"/>
        <v>13</v>
      </c>
      <c r="G23" s="203">
        <f t="shared" si="1"/>
        <v>9</v>
      </c>
      <c r="H23" s="204">
        <f t="shared" si="1"/>
        <v>0</v>
      </c>
      <c r="I23" s="610">
        <f>SUM(C23:H23)</f>
        <v>29</v>
      </c>
      <c r="J23" s="610"/>
      <c r="K23" s="610"/>
      <c r="L23" s="610"/>
      <c r="M23" s="610"/>
      <c r="N23" s="610"/>
      <c r="O23" s="608"/>
      <c r="P23" s="608"/>
      <c r="Q23" s="608"/>
      <c r="R23" s="608"/>
      <c r="S23" s="608"/>
      <c r="T23" s="608"/>
      <c r="U23" s="608"/>
    </row>
    <row r="24" spans="1:21" ht="12.75">
      <c r="A24" s="611" t="s">
        <v>48</v>
      </c>
      <c r="B24" s="611"/>
      <c r="C24" s="205">
        <f aca="true" t="shared" si="2" ref="C24:H24">SUMPRODUCT(--(C9:C21="x"),--($N9:$N21="K"))</f>
        <v>0</v>
      </c>
      <c r="D24" s="206">
        <f t="shared" si="2"/>
        <v>0</v>
      </c>
      <c r="E24" s="206">
        <f t="shared" si="2"/>
        <v>1</v>
      </c>
      <c r="F24" s="206">
        <f t="shared" si="2"/>
        <v>2</v>
      </c>
      <c r="G24" s="206">
        <f t="shared" si="2"/>
        <v>1</v>
      </c>
      <c r="H24" s="207">
        <f t="shared" si="2"/>
        <v>0</v>
      </c>
      <c r="I24" s="612">
        <f>SUM(C24:H24)</f>
        <v>4</v>
      </c>
      <c r="J24" s="612"/>
      <c r="K24" s="612"/>
      <c r="L24" s="612"/>
      <c r="M24" s="612"/>
      <c r="N24" s="612"/>
      <c r="O24" s="608"/>
      <c r="P24" s="608"/>
      <c r="Q24" s="608"/>
      <c r="R24" s="608"/>
      <c r="S24" s="608"/>
      <c r="T24" s="608"/>
      <c r="U24" s="608"/>
    </row>
    <row r="25" spans="1:21" ht="12.75">
      <c r="A25" s="613" t="s">
        <v>347</v>
      </c>
      <c r="B25" s="613"/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209"/>
      <c r="P25" s="210"/>
      <c r="Q25" s="210"/>
      <c r="R25" s="210"/>
      <c r="S25" s="210"/>
      <c r="T25" s="210"/>
      <c r="U25" s="211"/>
    </row>
    <row r="26" spans="1:21" ht="12.75">
      <c r="A26" s="192" t="s">
        <v>348</v>
      </c>
      <c r="B26" s="192" t="s">
        <v>349</v>
      </c>
      <c r="C26" s="165"/>
      <c r="D26" s="166" t="s">
        <v>43</v>
      </c>
      <c r="E26" s="166"/>
      <c r="F26" s="166"/>
      <c r="G26" s="166"/>
      <c r="H26" s="167"/>
      <c r="I26" s="168"/>
      <c r="J26" s="169">
        <v>3</v>
      </c>
      <c r="K26" s="169"/>
      <c r="L26" s="170"/>
      <c r="M26" s="171">
        <v>3</v>
      </c>
      <c r="N26" s="193" t="s">
        <v>45</v>
      </c>
      <c r="O26" s="172"/>
      <c r="P26" s="173"/>
      <c r="Q26" s="174"/>
      <c r="R26" s="175"/>
      <c r="S26" s="174"/>
      <c r="T26" s="174"/>
      <c r="U26" s="176" t="s">
        <v>223</v>
      </c>
    </row>
    <row r="27" spans="1:21" ht="12.75">
      <c r="A27" s="192" t="s">
        <v>350</v>
      </c>
      <c r="B27" s="192" t="s">
        <v>351</v>
      </c>
      <c r="C27" s="165"/>
      <c r="D27" s="166" t="s">
        <v>43</v>
      </c>
      <c r="E27" s="166"/>
      <c r="F27" s="166"/>
      <c r="G27" s="166"/>
      <c r="H27" s="167"/>
      <c r="I27" s="168"/>
      <c r="J27" s="169">
        <v>2</v>
      </c>
      <c r="K27" s="169"/>
      <c r="L27" s="170"/>
      <c r="M27" s="171">
        <v>3</v>
      </c>
      <c r="N27" s="193" t="s">
        <v>45</v>
      </c>
      <c r="O27" s="172"/>
      <c r="P27" s="173"/>
      <c r="Q27" s="174"/>
      <c r="R27" s="175"/>
      <c r="S27" s="174"/>
      <c r="T27" s="174"/>
      <c r="U27" s="176" t="s">
        <v>223</v>
      </c>
    </row>
    <row r="28" spans="1:21" ht="12.75">
      <c r="A28" s="191" t="s">
        <v>352</v>
      </c>
      <c r="B28" s="191" t="s">
        <v>353</v>
      </c>
      <c r="C28" s="187"/>
      <c r="D28" s="179"/>
      <c r="E28" s="179" t="s">
        <v>43</v>
      </c>
      <c r="F28" s="179"/>
      <c r="G28" s="179"/>
      <c r="H28" s="180"/>
      <c r="I28" s="181"/>
      <c r="J28" s="182">
        <v>2</v>
      </c>
      <c r="K28" s="182"/>
      <c r="L28" s="183"/>
      <c r="M28" s="184">
        <v>3</v>
      </c>
      <c r="N28" s="194" t="s">
        <v>45</v>
      </c>
      <c r="O28" s="172"/>
      <c r="P28" s="173"/>
      <c r="Q28" s="174"/>
      <c r="R28" s="175"/>
      <c r="S28" s="174"/>
      <c r="T28" s="174"/>
      <c r="U28" s="176" t="s">
        <v>346</v>
      </c>
    </row>
    <row r="29" spans="1:21" ht="12.75">
      <c r="A29" s="28" t="s">
        <v>174</v>
      </c>
      <c r="B29" s="191" t="s">
        <v>87</v>
      </c>
      <c r="C29" s="187"/>
      <c r="D29" s="179"/>
      <c r="E29" s="179"/>
      <c r="F29" s="179"/>
      <c r="G29" s="179" t="s">
        <v>43</v>
      </c>
      <c r="H29" s="180"/>
      <c r="I29" s="181">
        <v>2</v>
      </c>
      <c r="J29" s="182"/>
      <c r="K29" s="182"/>
      <c r="L29" s="183"/>
      <c r="M29" s="184">
        <v>2</v>
      </c>
      <c r="N29" s="195" t="s">
        <v>44</v>
      </c>
      <c r="O29" s="91" t="s">
        <v>401</v>
      </c>
      <c r="P29" s="213" t="s">
        <v>108</v>
      </c>
      <c r="Q29" s="174"/>
      <c r="R29" s="175"/>
      <c r="S29" s="174"/>
      <c r="T29" s="174"/>
      <c r="U29" s="29" t="s">
        <v>255</v>
      </c>
    </row>
    <row r="30" spans="1:21" ht="12.75">
      <c r="A30" s="28" t="s">
        <v>401</v>
      </c>
      <c r="B30" s="212" t="s">
        <v>108</v>
      </c>
      <c r="C30" s="187"/>
      <c r="D30" s="179"/>
      <c r="E30" s="179"/>
      <c r="F30" s="179"/>
      <c r="G30" s="179" t="s">
        <v>43</v>
      </c>
      <c r="H30" s="180"/>
      <c r="I30" s="181"/>
      <c r="J30" s="182">
        <v>2</v>
      </c>
      <c r="K30" s="182"/>
      <c r="L30" s="183"/>
      <c r="M30" s="184">
        <v>3</v>
      </c>
      <c r="N30" s="195" t="s">
        <v>45</v>
      </c>
      <c r="O30" s="172"/>
      <c r="P30" s="173"/>
      <c r="Q30" s="174"/>
      <c r="R30" s="175"/>
      <c r="S30" s="174"/>
      <c r="T30" s="174"/>
      <c r="U30" s="29" t="s">
        <v>402</v>
      </c>
    </row>
    <row r="31" spans="1:21" ht="12.75">
      <c r="A31" s="191" t="s">
        <v>354</v>
      </c>
      <c r="B31" s="191" t="s">
        <v>355</v>
      </c>
      <c r="C31" s="187"/>
      <c r="D31" s="179" t="s">
        <v>43</v>
      </c>
      <c r="E31" s="179"/>
      <c r="F31" s="179"/>
      <c r="G31" s="179"/>
      <c r="H31" s="180"/>
      <c r="I31" s="181"/>
      <c r="J31" s="182">
        <v>1</v>
      </c>
      <c r="K31" s="182"/>
      <c r="L31" s="183"/>
      <c r="M31" s="184">
        <v>2</v>
      </c>
      <c r="N31" s="194" t="s">
        <v>45</v>
      </c>
      <c r="O31" s="172"/>
      <c r="P31" s="173"/>
      <c r="Q31" s="174"/>
      <c r="R31" s="175"/>
      <c r="S31" s="174"/>
      <c r="T31" s="174"/>
      <c r="U31" s="176" t="s">
        <v>220</v>
      </c>
    </row>
    <row r="32" spans="1:21" ht="12.75">
      <c r="A32" s="191" t="s">
        <v>356</v>
      </c>
      <c r="B32" s="191" t="s">
        <v>357</v>
      </c>
      <c r="C32" s="187"/>
      <c r="D32" s="179"/>
      <c r="E32" s="179" t="s">
        <v>43</v>
      </c>
      <c r="F32" s="179"/>
      <c r="G32" s="179"/>
      <c r="H32" s="180"/>
      <c r="I32" s="181">
        <v>2</v>
      </c>
      <c r="J32" s="182"/>
      <c r="K32" s="182"/>
      <c r="L32" s="183"/>
      <c r="M32" s="184">
        <v>2</v>
      </c>
      <c r="N32" s="194" t="s">
        <v>44</v>
      </c>
      <c r="O32" s="172"/>
      <c r="P32" s="173"/>
      <c r="Q32" s="174"/>
      <c r="R32" s="175"/>
      <c r="S32" s="174"/>
      <c r="T32" s="174"/>
      <c r="U32" s="176" t="s">
        <v>220</v>
      </c>
    </row>
    <row r="33" spans="1:21" ht="12.75">
      <c r="A33" s="191" t="s">
        <v>358</v>
      </c>
      <c r="B33" s="191" t="s">
        <v>359</v>
      </c>
      <c r="C33" s="187"/>
      <c r="D33" s="179"/>
      <c r="E33" s="179" t="s">
        <v>43</v>
      </c>
      <c r="F33" s="179"/>
      <c r="G33" s="179"/>
      <c r="H33" s="180"/>
      <c r="I33" s="181">
        <v>2</v>
      </c>
      <c r="J33" s="182"/>
      <c r="K33" s="182"/>
      <c r="L33" s="183"/>
      <c r="M33" s="184">
        <v>2</v>
      </c>
      <c r="N33" s="194" t="s">
        <v>44</v>
      </c>
      <c r="O33" s="172"/>
      <c r="P33" s="173"/>
      <c r="Q33" s="174"/>
      <c r="R33" s="175"/>
      <c r="S33" s="174"/>
      <c r="T33" s="174"/>
      <c r="U33" s="176" t="s">
        <v>360</v>
      </c>
    </row>
    <row r="34" spans="1:21" ht="12.75">
      <c r="A34" s="191" t="s">
        <v>361</v>
      </c>
      <c r="B34" s="196" t="s">
        <v>362</v>
      </c>
      <c r="C34" s="187"/>
      <c r="D34" s="179"/>
      <c r="E34" s="179"/>
      <c r="F34" s="179"/>
      <c r="G34" s="179" t="s">
        <v>43</v>
      </c>
      <c r="H34" s="180"/>
      <c r="I34" s="181">
        <v>2</v>
      </c>
      <c r="J34" s="182"/>
      <c r="K34" s="182"/>
      <c r="L34" s="183"/>
      <c r="M34" s="184">
        <v>3</v>
      </c>
      <c r="N34" s="197" t="s">
        <v>44</v>
      </c>
      <c r="O34" s="172"/>
      <c r="P34" s="173"/>
      <c r="Q34" s="174"/>
      <c r="R34" s="175"/>
      <c r="S34" s="174"/>
      <c r="T34" s="174"/>
      <c r="U34" s="176" t="s">
        <v>363</v>
      </c>
    </row>
    <row r="35" spans="1:21" ht="12.75">
      <c r="A35" s="191" t="s">
        <v>364</v>
      </c>
      <c r="B35" s="191" t="s">
        <v>365</v>
      </c>
      <c r="C35" s="187"/>
      <c r="D35" s="179"/>
      <c r="E35" s="179"/>
      <c r="F35" s="179"/>
      <c r="G35" s="179" t="s">
        <v>43</v>
      </c>
      <c r="H35" s="180"/>
      <c r="I35" s="181">
        <v>2</v>
      </c>
      <c r="J35" s="182"/>
      <c r="K35" s="182"/>
      <c r="L35" s="183"/>
      <c r="M35" s="184">
        <v>2</v>
      </c>
      <c r="N35" s="194" t="s">
        <v>44</v>
      </c>
      <c r="O35" s="172"/>
      <c r="P35" s="173"/>
      <c r="Q35" s="174"/>
      <c r="R35" s="175"/>
      <c r="S35" s="174"/>
      <c r="T35" s="174"/>
      <c r="U35" s="176" t="s">
        <v>366</v>
      </c>
    </row>
    <row r="36" spans="1:21" ht="12.75">
      <c r="A36" s="191" t="s">
        <v>367</v>
      </c>
      <c r="B36" s="191" t="s">
        <v>368</v>
      </c>
      <c r="C36" s="187"/>
      <c r="D36" s="179"/>
      <c r="E36" s="179"/>
      <c r="F36" s="179"/>
      <c r="G36" s="179"/>
      <c r="H36" s="180" t="s">
        <v>43</v>
      </c>
      <c r="I36" s="181">
        <v>2</v>
      </c>
      <c r="J36" s="182"/>
      <c r="K36" s="182"/>
      <c r="L36" s="183"/>
      <c r="M36" s="184">
        <v>2</v>
      </c>
      <c r="N36" s="194" t="s">
        <v>44</v>
      </c>
      <c r="O36" s="172"/>
      <c r="P36" s="173"/>
      <c r="Q36" s="174"/>
      <c r="R36" s="175"/>
      <c r="S36" s="174"/>
      <c r="T36" s="174"/>
      <c r="U36" s="176" t="s">
        <v>231</v>
      </c>
    </row>
    <row r="37" spans="1:21" ht="12.75">
      <c r="A37" s="606" t="s">
        <v>46</v>
      </c>
      <c r="B37" s="606"/>
      <c r="C37" s="218">
        <f aca="true" t="shared" si="3" ref="C37:H37">SUMIF(C26:C36,"=x",$I26:$I36)+SUMIF(C26:C36,"=x",$J26:$J36)+SUMIF(C26:C36,"=x",$K26:$K36)</f>
        <v>0</v>
      </c>
      <c r="D37" s="216">
        <f t="shared" si="3"/>
        <v>6</v>
      </c>
      <c r="E37" s="216">
        <f t="shared" si="3"/>
        <v>6</v>
      </c>
      <c r="F37" s="216">
        <f t="shared" si="3"/>
        <v>0</v>
      </c>
      <c r="G37" s="216">
        <f t="shared" si="3"/>
        <v>8</v>
      </c>
      <c r="H37" s="217">
        <f t="shared" si="3"/>
        <v>2</v>
      </c>
      <c r="I37" s="607">
        <f>SUM(C37:H37)</f>
        <v>22</v>
      </c>
      <c r="J37" s="607"/>
      <c r="K37" s="607"/>
      <c r="L37" s="607"/>
      <c r="M37" s="607"/>
      <c r="N37" s="607"/>
      <c r="O37" s="608"/>
      <c r="P37" s="608"/>
      <c r="Q37" s="608"/>
      <c r="R37" s="608"/>
      <c r="S37" s="608"/>
      <c r="T37" s="608"/>
      <c r="U37" s="608"/>
    </row>
    <row r="38" spans="1:21" ht="12.75">
      <c r="A38" s="609" t="s">
        <v>47</v>
      </c>
      <c r="B38" s="609"/>
      <c r="C38" s="202">
        <f aca="true" t="shared" si="4" ref="C38:H38">SUMIF(C26:C36,"=x",$M26:$M36)</f>
        <v>0</v>
      </c>
      <c r="D38" s="203">
        <f t="shared" si="4"/>
        <v>8</v>
      </c>
      <c r="E38" s="203">
        <f t="shared" si="4"/>
        <v>7</v>
      </c>
      <c r="F38" s="203">
        <f t="shared" si="4"/>
        <v>0</v>
      </c>
      <c r="G38" s="203">
        <f t="shared" si="4"/>
        <v>10</v>
      </c>
      <c r="H38" s="204">
        <f t="shared" si="4"/>
        <v>2</v>
      </c>
      <c r="I38" s="610">
        <f>SUM(C38:H38)</f>
        <v>27</v>
      </c>
      <c r="J38" s="610"/>
      <c r="K38" s="610"/>
      <c r="L38" s="610"/>
      <c r="M38" s="610"/>
      <c r="N38" s="610"/>
      <c r="O38" s="608"/>
      <c r="P38" s="608"/>
      <c r="Q38" s="608"/>
      <c r="R38" s="608"/>
      <c r="S38" s="608"/>
      <c r="T38" s="608"/>
      <c r="U38" s="608"/>
    </row>
    <row r="39" spans="1:21" ht="12.75">
      <c r="A39" s="611" t="s">
        <v>48</v>
      </c>
      <c r="B39" s="611"/>
      <c r="C39" s="205">
        <f aca="true" t="shared" si="5" ref="C39:H39">SUMPRODUCT(--(C26:C36="x"),--($N26:$N36="K"))</f>
        <v>0</v>
      </c>
      <c r="D39" s="206">
        <f t="shared" si="5"/>
        <v>0</v>
      </c>
      <c r="E39" s="206">
        <f t="shared" si="5"/>
        <v>2</v>
      </c>
      <c r="F39" s="206">
        <f t="shared" si="5"/>
        <v>0</v>
      </c>
      <c r="G39" s="206">
        <f t="shared" si="5"/>
        <v>3</v>
      </c>
      <c r="H39" s="208">
        <f t="shared" si="5"/>
        <v>1</v>
      </c>
      <c r="I39" s="612">
        <f>SUM(C39:H39)</f>
        <v>6</v>
      </c>
      <c r="J39" s="612"/>
      <c r="K39" s="612"/>
      <c r="L39" s="612"/>
      <c r="M39" s="612"/>
      <c r="N39" s="612"/>
      <c r="O39" s="608"/>
      <c r="P39" s="608"/>
      <c r="Q39" s="608"/>
      <c r="R39" s="608"/>
      <c r="S39" s="608"/>
      <c r="T39" s="608"/>
      <c r="U39" s="608"/>
    </row>
    <row r="40" spans="1:21" ht="12.75">
      <c r="A40" s="613" t="s">
        <v>369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209"/>
      <c r="P40" s="210"/>
      <c r="Q40" s="210"/>
      <c r="R40" s="210"/>
      <c r="S40" s="210"/>
      <c r="T40" s="210"/>
      <c r="U40" s="211"/>
    </row>
    <row r="41" spans="1:21" ht="12.75">
      <c r="A41" s="192" t="s">
        <v>370</v>
      </c>
      <c r="B41" s="192" t="s">
        <v>371</v>
      </c>
      <c r="C41" s="165"/>
      <c r="D41" s="166"/>
      <c r="E41" s="166"/>
      <c r="F41" s="166" t="s">
        <v>43</v>
      </c>
      <c r="G41" s="166"/>
      <c r="H41" s="167"/>
      <c r="I41" s="168">
        <v>1</v>
      </c>
      <c r="J41" s="169"/>
      <c r="K41" s="169"/>
      <c r="L41" s="170"/>
      <c r="M41" s="171">
        <v>2</v>
      </c>
      <c r="N41" s="193" t="s">
        <v>229</v>
      </c>
      <c r="O41" s="172"/>
      <c r="P41" s="173"/>
      <c r="Q41" s="174"/>
      <c r="R41" s="175"/>
      <c r="S41" s="174"/>
      <c r="T41" s="174"/>
      <c r="U41" s="176" t="s">
        <v>372</v>
      </c>
    </row>
    <row r="42" spans="1:21" ht="12.75">
      <c r="A42" s="192" t="s">
        <v>373</v>
      </c>
      <c r="B42" s="192" t="s">
        <v>371</v>
      </c>
      <c r="C42" s="187"/>
      <c r="D42" s="179"/>
      <c r="E42" s="179"/>
      <c r="F42" s="179" t="s">
        <v>43</v>
      </c>
      <c r="G42" s="179"/>
      <c r="H42" s="180"/>
      <c r="I42" s="181"/>
      <c r="J42" s="182">
        <v>2</v>
      </c>
      <c r="K42" s="182"/>
      <c r="L42" s="183"/>
      <c r="M42" s="184">
        <v>3</v>
      </c>
      <c r="N42" s="194" t="s">
        <v>45</v>
      </c>
      <c r="O42" s="172"/>
      <c r="P42" s="173"/>
      <c r="Q42" s="174"/>
      <c r="R42" s="175"/>
      <c r="S42" s="174"/>
      <c r="T42" s="174"/>
      <c r="U42" s="176" t="s">
        <v>366</v>
      </c>
    </row>
    <row r="43" spans="1:21" ht="12.75">
      <c r="A43" s="191" t="s">
        <v>374</v>
      </c>
      <c r="B43" s="191" t="s">
        <v>375</v>
      </c>
      <c r="C43" s="187"/>
      <c r="D43" s="179"/>
      <c r="E43" s="179"/>
      <c r="F43" s="179"/>
      <c r="G43" s="179" t="s">
        <v>43</v>
      </c>
      <c r="H43" s="180"/>
      <c r="I43" s="181">
        <v>2</v>
      </c>
      <c r="J43" s="182"/>
      <c r="K43" s="182"/>
      <c r="L43" s="183"/>
      <c r="M43" s="184">
        <v>3</v>
      </c>
      <c r="N43" s="194" t="s">
        <v>44</v>
      </c>
      <c r="O43" s="172"/>
      <c r="P43" s="173"/>
      <c r="Q43" s="174"/>
      <c r="R43" s="175"/>
      <c r="S43" s="174"/>
      <c r="T43" s="174"/>
      <c r="U43" s="176" t="s">
        <v>363</v>
      </c>
    </row>
    <row r="44" spans="1:21" ht="12.75">
      <c r="A44" s="191" t="s">
        <v>376</v>
      </c>
      <c r="B44" s="191" t="s">
        <v>375</v>
      </c>
      <c r="C44" s="187"/>
      <c r="D44" s="179"/>
      <c r="E44" s="179"/>
      <c r="F44" s="179"/>
      <c r="G44" s="179" t="s">
        <v>43</v>
      </c>
      <c r="H44" s="180"/>
      <c r="I44" s="181"/>
      <c r="J44" s="182">
        <v>1</v>
      </c>
      <c r="K44" s="182"/>
      <c r="L44" s="183"/>
      <c r="M44" s="184">
        <v>2</v>
      </c>
      <c r="N44" s="194" t="s">
        <v>45</v>
      </c>
      <c r="O44" s="172"/>
      <c r="P44" s="173"/>
      <c r="Q44" s="174"/>
      <c r="R44" s="175"/>
      <c r="S44" s="174"/>
      <c r="T44" s="174"/>
      <c r="U44" s="176" t="s">
        <v>379</v>
      </c>
    </row>
    <row r="45" spans="1:21" ht="12.75">
      <c r="A45" s="191" t="s">
        <v>377</v>
      </c>
      <c r="B45" s="191" t="s">
        <v>378</v>
      </c>
      <c r="C45" s="187"/>
      <c r="D45" s="179"/>
      <c r="E45" s="179"/>
      <c r="F45" s="179" t="s">
        <v>43</v>
      </c>
      <c r="G45" s="179"/>
      <c r="H45" s="180"/>
      <c r="I45" s="181"/>
      <c r="J45" s="182">
        <v>2</v>
      </c>
      <c r="K45" s="182"/>
      <c r="L45" s="183"/>
      <c r="M45" s="184">
        <v>3</v>
      </c>
      <c r="N45" s="194" t="s">
        <v>45</v>
      </c>
      <c r="O45" s="172"/>
      <c r="P45" s="173"/>
      <c r="Q45" s="174"/>
      <c r="R45" s="175"/>
      <c r="S45" s="174"/>
      <c r="T45" s="174"/>
      <c r="U45" s="176" t="s">
        <v>379</v>
      </c>
    </row>
    <row r="46" spans="1:21" ht="12.75">
      <c r="A46" s="191" t="s">
        <v>380</v>
      </c>
      <c r="B46" s="191" t="s">
        <v>381</v>
      </c>
      <c r="C46" s="187"/>
      <c r="D46" s="179"/>
      <c r="E46" s="179"/>
      <c r="F46" s="179"/>
      <c r="G46" s="179" t="s">
        <v>43</v>
      </c>
      <c r="H46" s="180"/>
      <c r="I46" s="181"/>
      <c r="J46" s="182">
        <v>1</v>
      </c>
      <c r="K46" s="182"/>
      <c r="L46" s="183"/>
      <c r="M46" s="184">
        <v>2</v>
      </c>
      <c r="N46" s="194" t="s">
        <v>45</v>
      </c>
      <c r="O46" s="172"/>
      <c r="P46" s="173"/>
      <c r="Q46" s="174"/>
      <c r="R46" s="175"/>
      <c r="S46" s="174"/>
      <c r="T46" s="174"/>
      <c r="U46" s="176" t="s">
        <v>346</v>
      </c>
    </row>
    <row r="47" spans="1:21" ht="12.75">
      <c r="A47" s="191" t="s">
        <v>382</v>
      </c>
      <c r="B47" s="191" t="s">
        <v>383</v>
      </c>
      <c r="C47" s="187"/>
      <c r="D47" s="179"/>
      <c r="E47" s="179"/>
      <c r="F47" s="179"/>
      <c r="G47" s="179"/>
      <c r="H47" s="180" t="s">
        <v>43</v>
      </c>
      <c r="I47" s="181">
        <v>2</v>
      </c>
      <c r="J47" s="182"/>
      <c r="K47" s="182"/>
      <c r="L47" s="183"/>
      <c r="M47" s="184">
        <v>3</v>
      </c>
      <c r="N47" s="194" t="s">
        <v>44</v>
      </c>
      <c r="O47" s="172"/>
      <c r="P47" s="173"/>
      <c r="Q47" s="174"/>
      <c r="R47" s="175"/>
      <c r="S47" s="174"/>
      <c r="T47" s="174"/>
      <c r="U47" s="176" t="s">
        <v>384</v>
      </c>
    </row>
    <row r="48" spans="1:21" ht="12.75">
      <c r="A48" s="368" t="s">
        <v>598</v>
      </c>
      <c r="B48" s="191" t="s">
        <v>383</v>
      </c>
      <c r="C48" s="187"/>
      <c r="D48" s="179"/>
      <c r="E48" s="179"/>
      <c r="F48" s="179"/>
      <c r="G48" s="179"/>
      <c r="H48" s="180" t="s">
        <v>43</v>
      </c>
      <c r="I48" s="181"/>
      <c r="J48" s="182">
        <v>2</v>
      </c>
      <c r="K48" s="182"/>
      <c r="L48" s="183"/>
      <c r="M48" s="184">
        <v>3</v>
      </c>
      <c r="N48" s="194" t="s">
        <v>45</v>
      </c>
      <c r="O48" s="172"/>
      <c r="P48" s="173"/>
      <c r="Q48" s="174"/>
      <c r="R48" s="175"/>
      <c r="S48" s="174"/>
      <c r="T48" s="174"/>
      <c r="U48" s="176" t="s">
        <v>385</v>
      </c>
    </row>
    <row r="49" spans="1:21" ht="12.75">
      <c r="A49" s="191" t="s">
        <v>386</v>
      </c>
      <c r="B49" s="196" t="s">
        <v>387</v>
      </c>
      <c r="C49" s="187"/>
      <c r="D49" s="179"/>
      <c r="E49" s="179"/>
      <c r="F49" s="179"/>
      <c r="G49" s="179"/>
      <c r="H49" s="180" t="s">
        <v>43</v>
      </c>
      <c r="I49" s="181">
        <v>3</v>
      </c>
      <c r="J49" s="182"/>
      <c r="K49" s="182"/>
      <c r="L49" s="183"/>
      <c r="M49" s="184">
        <v>3</v>
      </c>
      <c r="N49" s="197" t="s">
        <v>44</v>
      </c>
      <c r="O49" s="172"/>
      <c r="P49" s="173"/>
      <c r="Q49" s="174"/>
      <c r="R49" s="175"/>
      <c r="S49" s="174"/>
      <c r="T49" s="174"/>
      <c r="U49" s="176" t="s">
        <v>388</v>
      </c>
    </row>
    <row r="50" spans="1:21" ht="12.75">
      <c r="A50" s="191" t="s">
        <v>389</v>
      </c>
      <c r="B50" s="191" t="s">
        <v>387</v>
      </c>
      <c r="C50" s="187"/>
      <c r="D50" s="179"/>
      <c r="E50" s="179"/>
      <c r="F50" s="179"/>
      <c r="G50" s="179"/>
      <c r="H50" s="180" t="s">
        <v>43</v>
      </c>
      <c r="I50" s="181"/>
      <c r="J50" s="182">
        <v>1</v>
      </c>
      <c r="K50" s="182"/>
      <c r="L50" s="183"/>
      <c r="M50" s="184">
        <v>2</v>
      </c>
      <c r="N50" s="194" t="s">
        <v>45</v>
      </c>
      <c r="O50" s="172"/>
      <c r="P50" s="173"/>
      <c r="Q50" s="174"/>
      <c r="R50" s="175"/>
      <c r="S50" s="174"/>
      <c r="T50" s="174"/>
      <c r="U50" s="176" t="s">
        <v>363</v>
      </c>
    </row>
    <row r="51" spans="1:21" ht="12.75">
      <c r="A51" s="191" t="s">
        <v>390</v>
      </c>
      <c r="B51" s="192" t="s">
        <v>391</v>
      </c>
      <c r="C51" s="187"/>
      <c r="D51" s="179" t="s">
        <v>43</v>
      </c>
      <c r="E51" s="179"/>
      <c r="F51" s="179"/>
      <c r="G51" s="179"/>
      <c r="H51" s="180"/>
      <c r="I51" s="181"/>
      <c r="J51" s="182">
        <v>2</v>
      </c>
      <c r="K51" s="182"/>
      <c r="L51" s="183"/>
      <c r="M51" s="184">
        <v>2</v>
      </c>
      <c r="N51" s="194" t="s">
        <v>45</v>
      </c>
      <c r="O51" s="172"/>
      <c r="P51" s="173"/>
      <c r="Q51" s="174"/>
      <c r="R51" s="175"/>
      <c r="S51" s="174"/>
      <c r="T51" s="174"/>
      <c r="U51" s="176" t="s">
        <v>223</v>
      </c>
    </row>
    <row r="52" spans="1:21" ht="12.75">
      <c r="A52" s="191" t="s">
        <v>392</v>
      </c>
      <c r="B52" s="191" t="s">
        <v>393</v>
      </c>
      <c r="C52" s="187"/>
      <c r="D52" s="179"/>
      <c r="E52" s="179"/>
      <c r="F52" s="179"/>
      <c r="G52" s="179" t="s">
        <v>43</v>
      </c>
      <c r="H52" s="180"/>
      <c r="I52" s="181"/>
      <c r="J52" s="182">
        <v>2</v>
      </c>
      <c r="K52" s="182"/>
      <c r="L52" s="183"/>
      <c r="M52" s="184">
        <v>4</v>
      </c>
      <c r="N52" s="194" t="s">
        <v>45</v>
      </c>
      <c r="O52" s="214" t="s">
        <v>377</v>
      </c>
      <c r="P52" s="215" t="s">
        <v>378</v>
      </c>
      <c r="Q52" s="174"/>
      <c r="R52" s="175"/>
      <c r="S52" s="174"/>
      <c r="T52" s="174"/>
      <c r="U52" s="176" t="s">
        <v>220</v>
      </c>
    </row>
    <row r="53" spans="1:21" ht="12.75">
      <c r="A53" s="191" t="s">
        <v>396</v>
      </c>
      <c r="B53" s="191" t="s">
        <v>397</v>
      </c>
      <c r="C53" s="187"/>
      <c r="D53" s="179"/>
      <c r="E53" s="179"/>
      <c r="F53" s="179"/>
      <c r="G53" s="179"/>
      <c r="H53" s="180" t="s">
        <v>43</v>
      </c>
      <c r="I53" s="181"/>
      <c r="J53" s="182">
        <v>1</v>
      </c>
      <c r="K53" s="182"/>
      <c r="L53" s="183"/>
      <c r="M53" s="184">
        <v>2</v>
      </c>
      <c r="N53" s="194" t="s">
        <v>45</v>
      </c>
      <c r="O53" s="172"/>
      <c r="P53" s="173"/>
      <c r="Q53" s="174"/>
      <c r="R53" s="175"/>
      <c r="S53" s="174"/>
      <c r="T53" s="174"/>
      <c r="U53" s="176" t="s">
        <v>223</v>
      </c>
    </row>
    <row r="54" spans="1:21" ht="12.75">
      <c r="A54" s="606" t="s">
        <v>46</v>
      </c>
      <c r="B54" s="606"/>
      <c r="C54" s="200">
        <f aca="true" t="shared" si="6" ref="C54:H54">SUMIF(C41:C53,"=x",$I41:$I53)+SUMIF(C41:C53,"=x",$J41:$J53)+SUMIF(C41:C53,"=x",$K41:$K53)</f>
        <v>0</v>
      </c>
      <c r="D54" s="216">
        <f t="shared" si="6"/>
        <v>2</v>
      </c>
      <c r="E54" s="216">
        <f t="shared" si="6"/>
        <v>0</v>
      </c>
      <c r="F54" s="216">
        <f t="shared" si="6"/>
        <v>5</v>
      </c>
      <c r="G54" s="216">
        <f t="shared" si="6"/>
        <v>6</v>
      </c>
      <c r="H54" s="217">
        <f t="shared" si="6"/>
        <v>9</v>
      </c>
      <c r="I54" s="607">
        <f>SUM(C54:H54)</f>
        <v>22</v>
      </c>
      <c r="J54" s="607"/>
      <c r="K54" s="607"/>
      <c r="L54" s="607"/>
      <c r="M54" s="607"/>
      <c r="N54" s="607"/>
      <c r="O54" s="608"/>
      <c r="P54" s="608"/>
      <c r="Q54" s="608"/>
      <c r="R54" s="608"/>
      <c r="S54" s="608"/>
      <c r="T54" s="608"/>
      <c r="U54" s="608"/>
    </row>
    <row r="55" spans="1:21" ht="12.75">
      <c r="A55" s="609" t="s">
        <v>47</v>
      </c>
      <c r="B55" s="609"/>
      <c r="C55" s="202">
        <f aca="true" t="shared" si="7" ref="C55:H55">SUMIF(C41:C53,"=x",$M41:$M53)</f>
        <v>0</v>
      </c>
      <c r="D55" s="203">
        <f t="shared" si="7"/>
        <v>2</v>
      </c>
      <c r="E55" s="203">
        <f t="shared" si="7"/>
        <v>0</v>
      </c>
      <c r="F55" s="203">
        <f t="shared" si="7"/>
        <v>8</v>
      </c>
      <c r="G55" s="203">
        <f t="shared" si="7"/>
        <v>11</v>
      </c>
      <c r="H55" s="204">
        <f t="shared" si="7"/>
        <v>13</v>
      </c>
      <c r="I55" s="610">
        <f>SUM(C55:H55)</f>
        <v>34</v>
      </c>
      <c r="J55" s="610"/>
      <c r="K55" s="610"/>
      <c r="L55" s="610"/>
      <c r="M55" s="610"/>
      <c r="N55" s="610"/>
      <c r="O55" s="608"/>
      <c r="P55" s="608"/>
      <c r="Q55" s="608"/>
      <c r="R55" s="608"/>
      <c r="S55" s="608"/>
      <c r="T55" s="608"/>
      <c r="U55" s="608"/>
    </row>
    <row r="56" spans="1:21" ht="12.75">
      <c r="A56" s="611" t="s">
        <v>48</v>
      </c>
      <c r="B56" s="611"/>
      <c r="C56" s="205">
        <f aca="true" t="shared" si="8" ref="C56:H56">SUMPRODUCT(--(C41:C53="x"),--($N41:$N53="K"))</f>
        <v>0</v>
      </c>
      <c r="D56" s="206">
        <f t="shared" si="8"/>
        <v>0</v>
      </c>
      <c r="E56" s="206">
        <f t="shared" si="8"/>
        <v>0</v>
      </c>
      <c r="F56" s="206">
        <f t="shared" si="8"/>
        <v>0</v>
      </c>
      <c r="G56" s="206">
        <f t="shared" si="8"/>
        <v>1</v>
      </c>
      <c r="H56" s="208">
        <f t="shared" si="8"/>
        <v>2</v>
      </c>
      <c r="I56" s="612">
        <f>SUM(C56:H56)</f>
        <v>3</v>
      </c>
      <c r="J56" s="612"/>
      <c r="K56" s="612"/>
      <c r="L56" s="612"/>
      <c r="M56" s="612"/>
      <c r="N56" s="612"/>
      <c r="O56" s="608"/>
      <c r="P56" s="608"/>
      <c r="Q56" s="608"/>
      <c r="R56" s="608"/>
      <c r="S56" s="608"/>
      <c r="T56" s="608"/>
      <c r="U56" s="608"/>
    </row>
    <row r="57" spans="1:21" ht="12.75">
      <c r="A57" s="534" t="s">
        <v>583</v>
      </c>
      <c r="B57" s="535"/>
      <c r="C57" s="274"/>
      <c r="D57" s="275"/>
      <c r="E57" s="275"/>
      <c r="F57" s="275"/>
      <c r="G57" s="275"/>
      <c r="H57" s="276"/>
      <c r="I57" s="274"/>
      <c r="J57" s="277"/>
      <c r="K57" s="277"/>
      <c r="L57" s="277"/>
      <c r="M57" s="277"/>
      <c r="N57" s="278"/>
      <c r="O57" s="329"/>
      <c r="P57" s="330"/>
      <c r="Q57" s="330"/>
      <c r="R57" s="330"/>
      <c r="S57" s="330"/>
      <c r="T57" s="330"/>
      <c r="U57" s="331"/>
    </row>
    <row r="58" spans="1:21" ht="12.75">
      <c r="A58" s="191" t="s">
        <v>394</v>
      </c>
      <c r="B58" s="191" t="s">
        <v>395</v>
      </c>
      <c r="C58" s="187"/>
      <c r="D58" s="179"/>
      <c r="E58" s="179"/>
      <c r="F58" s="179"/>
      <c r="G58" s="179" t="s">
        <v>43</v>
      </c>
      <c r="H58" s="180"/>
      <c r="I58" s="181"/>
      <c r="J58" s="182">
        <v>0</v>
      </c>
      <c r="K58" s="182"/>
      <c r="L58" s="183"/>
      <c r="M58" s="184">
        <v>0</v>
      </c>
      <c r="N58" s="194" t="s">
        <v>49</v>
      </c>
      <c r="O58" s="172"/>
      <c r="P58" s="173"/>
      <c r="Q58" s="174"/>
      <c r="R58" s="175"/>
      <c r="S58" s="174"/>
      <c r="T58" s="174"/>
      <c r="U58" s="176" t="s">
        <v>220</v>
      </c>
    </row>
    <row r="59" spans="1:21" ht="12.75">
      <c r="A59" s="587" t="s">
        <v>46</v>
      </c>
      <c r="B59" s="587"/>
      <c r="C59" s="354"/>
      <c r="D59" s="141"/>
      <c r="E59" s="141"/>
      <c r="F59" s="142"/>
      <c r="G59" s="142"/>
      <c r="H59" s="142"/>
      <c r="I59" s="580">
        <v>0</v>
      </c>
      <c r="J59" s="580"/>
      <c r="K59" s="580"/>
      <c r="L59" s="580"/>
      <c r="M59" s="580"/>
      <c r="N59" s="580"/>
      <c r="O59" s="581"/>
      <c r="P59" s="581"/>
      <c r="Q59" s="581"/>
      <c r="R59" s="581"/>
      <c r="S59" s="581"/>
      <c r="T59" s="581"/>
      <c r="U59" s="581"/>
    </row>
    <row r="60" spans="1:21" ht="12.75">
      <c r="A60" s="582" t="s">
        <v>47</v>
      </c>
      <c r="B60" s="582"/>
      <c r="C60" s="143">
        <f aca="true" t="shared" si="9" ref="C60:H60">SUMIF(C56:C58,"=x",$M56:$M58)</f>
        <v>0</v>
      </c>
      <c r="D60" s="144">
        <f t="shared" si="9"/>
        <v>0</v>
      </c>
      <c r="E60" s="144">
        <f t="shared" si="9"/>
        <v>0</v>
      </c>
      <c r="F60" s="144">
        <f t="shared" si="9"/>
        <v>0</v>
      </c>
      <c r="G60" s="144">
        <f t="shared" si="9"/>
        <v>0</v>
      </c>
      <c r="H60" s="144">
        <f t="shared" si="9"/>
        <v>0</v>
      </c>
      <c r="I60" s="583">
        <f>SUM(C60:H60)</f>
        <v>0</v>
      </c>
      <c r="J60" s="583"/>
      <c r="K60" s="583"/>
      <c r="L60" s="583"/>
      <c r="M60" s="583"/>
      <c r="N60" s="583"/>
      <c r="O60" s="581"/>
      <c r="P60" s="581"/>
      <c r="Q60" s="581"/>
      <c r="R60" s="581"/>
      <c r="S60" s="581"/>
      <c r="T60" s="581"/>
      <c r="U60" s="581"/>
    </row>
    <row r="61" spans="1:21" ht="12.75">
      <c r="A61" s="613" t="s">
        <v>337</v>
      </c>
      <c r="B61" s="613"/>
      <c r="C61" s="613"/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209"/>
      <c r="P61" s="210"/>
      <c r="Q61" s="210"/>
      <c r="R61" s="210"/>
      <c r="S61" s="210"/>
      <c r="T61" s="210"/>
      <c r="U61" s="211"/>
    </row>
    <row r="62" spans="1:21" ht="12.75" customHeight="1">
      <c r="A62" s="191" t="s">
        <v>398</v>
      </c>
      <c r="B62" s="198" t="s">
        <v>339</v>
      </c>
      <c r="C62" s="178"/>
      <c r="D62" s="179"/>
      <c r="E62" s="179"/>
      <c r="F62" s="179"/>
      <c r="G62" s="179"/>
      <c r="H62" s="180" t="s">
        <v>43</v>
      </c>
      <c r="I62" s="181"/>
      <c r="J62" s="182"/>
      <c r="K62" s="182"/>
      <c r="L62" s="183">
        <v>1</v>
      </c>
      <c r="M62" s="184">
        <v>10</v>
      </c>
      <c r="N62" s="184" t="s">
        <v>45</v>
      </c>
      <c r="O62" s="172"/>
      <c r="P62" s="173"/>
      <c r="Q62" s="174"/>
      <c r="R62" s="175"/>
      <c r="S62" s="174"/>
      <c r="T62" s="174"/>
      <c r="U62" s="353" t="s">
        <v>220</v>
      </c>
    </row>
    <row r="63" spans="1:21" ht="12.75">
      <c r="A63" s="606" t="s">
        <v>46</v>
      </c>
      <c r="B63" s="606"/>
      <c r="C63" s="200">
        <f>SUMIF(C56:C62,"=x",$I56:$I62)+SUMIF(C56:C62,"=x",$J56:$J62)+SUMIF(C56:C62,"=x",$K56:$K62)</f>
        <v>0</v>
      </c>
      <c r="D63" s="201"/>
      <c r="E63" s="201">
        <f>SUMIF(E56:E62,"=x",$I56:$I62)+SUMIF(E56:E62,"=x",$J56:$J62)+SUMIF(E56:E62,"=x",$K56:$K62)</f>
        <v>0</v>
      </c>
      <c r="F63" s="201"/>
      <c r="G63" s="201"/>
      <c r="H63" s="217">
        <v>1</v>
      </c>
      <c r="I63" s="607">
        <f>SUM(C63:H63)</f>
        <v>1</v>
      </c>
      <c r="J63" s="607"/>
      <c r="K63" s="607"/>
      <c r="L63" s="607"/>
      <c r="M63" s="607"/>
      <c r="N63" s="607"/>
      <c r="O63" s="608"/>
      <c r="P63" s="608"/>
      <c r="Q63" s="608"/>
      <c r="R63" s="608"/>
      <c r="S63" s="608"/>
      <c r="T63" s="608"/>
      <c r="U63" s="608"/>
    </row>
    <row r="64" spans="1:21" ht="12.75">
      <c r="A64" s="609" t="s">
        <v>47</v>
      </c>
      <c r="B64" s="609"/>
      <c r="C64" s="202">
        <f>SUMIF(C56:C62,"=x",$M56:$M62)</f>
        <v>0</v>
      </c>
      <c r="D64" s="203"/>
      <c r="E64" s="203">
        <f>SUMIF(E56:E62,"=x",$M56:$M62)</f>
        <v>0</v>
      </c>
      <c r="F64" s="203"/>
      <c r="G64" s="203"/>
      <c r="H64" s="204">
        <v>10</v>
      </c>
      <c r="I64" s="610">
        <f>SUM(C64:H64)</f>
        <v>10</v>
      </c>
      <c r="J64" s="610"/>
      <c r="K64" s="610"/>
      <c r="L64" s="610"/>
      <c r="M64" s="610"/>
      <c r="N64" s="610"/>
      <c r="O64" s="608"/>
      <c r="P64" s="608"/>
      <c r="Q64" s="608"/>
      <c r="R64" s="608"/>
      <c r="S64" s="608"/>
      <c r="T64" s="608"/>
      <c r="U64" s="608"/>
    </row>
    <row r="65" spans="1:21" ht="12.75">
      <c r="A65" s="611" t="s">
        <v>48</v>
      </c>
      <c r="B65" s="611"/>
      <c r="C65" s="205">
        <f>SUMPRODUCT(--(C56:C62="x"),--($N56:$N62="K"))</f>
        <v>0</v>
      </c>
      <c r="D65" s="206">
        <f>SUMPRODUCT(--(D56:D62="x"),--($N56:$N62="K"))</f>
        <v>0</v>
      </c>
      <c r="E65" s="206">
        <f>SUMPRODUCT(--(E56:E62="x"),--($N56:$N62="K"))</f>
        <v>0</v>
      </c>
      <c r="F65" s="206"/>
      <c r="G65" s="206"/>
      <c r="H65" s="207"/>
      <c r="I65" s="612">
        <f>SUM(C65:H65)</f>
        <v>0</v>
      </c>
      <c r="J65" s="612"/>
      <c r="K65" s="612"/>
      <c r="L65" s="612"/>
      <c r="M65" s="612"/>
      <c r="N65" s="612"/>
      <c r="O65" s="608"/>
      <c r="P65" s="608"/>
      <c r="Q65" s="608"/>
      <c r="R65" s="608"/>
      <c r="S65" s="608"/>
      <c r="T65" s="608"/>
      <c r="U65" s="608"/>
    </row>
    <row r="66" spans="1:21" ht="12.75">
      <c r="A66" s="614" t="s">
        <v>18</v>
      </c>
      <c r="B66" s="614"/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</row>
    <row r="67" spans="1:21" ht="12.75">
      <c r="A67" s="606" t="s">
        <v>46</v>
      </c>
      <c r="B67" s="606"/>
      <c r="C67" s="216">
        <f aca="true" t="shared" si="10" ref="C67:H69">C22+C37+C54+C63</f>
        <v>0</v>
      </c>
      <c r="D67" s="216">
        <f t="shared" si="10"/>
        <v>8</v>
      </c>
      <c r="E67" s="216">
        <f t="shared" si="10"/>
        <v>12</v>
      </c>
      <c r="F67" s="216">
        <f t="shared" si="10"/>
        <v>15</v>
      </c>
      <c r="G67" s="216">
        <f t="shared" si="10"/>
        <v>21</v>
      </c>
      <c r="H67" s="216">
        <f t="shared" si="10"/>
        <v>12</v>
      </c>
      <c r="I67" s="607">
        <f>SUM(C67:H67)</f>
        <v>68</v>
      </c>
      <c r="J67" s="607"/>
      <c r="K67" s="607"/>
      <c r="L67" s="607"/>
      <c r="M67" s="607"/>
      <c r="N67" s="607"/>
      <c r="O67" s="608"/>
      <c r="P67" s="608"/>
      <c r="Q67" s="608"/>
      <c r="R67" s="608"/>
      <c r="S67" s="608"/>
      <c r="T67" s="608"/>
      <c r="U67" s="608"/>
    </row>
    <row r="68" spans="1:21" ht="12.75">
      <c r="A68" s="609" t="s">
        <v>47</v>
      </c>
      <c r="B68" s="609"/>
      <c r="C68" s="203">
        <f t="shared" si="10"/>
        <v>0</v>
      </c>
      <c r="D68" s="203">
        <f t="shared" si="10"/>
        <v>10</v>
      </c>
      <c r="E68" s="203">
        <f t="shared" si="10"/>
        <v>14</v>
      </c>
      <c r="F68" s="203">
        <f t="shared" si="10"/>
        <v>21</v>
      </c>
      <c r="G68" s="203">
        <f t="shared" si="10"/>
        <v>30</v>
      </c>
      <c r="H68" s="203">
        <f t="shared" si="10"/>
        <v>25</v>
      </c>
      <c r="I68" s="615">
        <f>SUM(C68:H68)</f>
        <v>100</v>
      </c>
      <c r="J68" s="615"/>
      <c r="K68" s="615"/>
      <c r="L68" s="615"/>
      <c r="M68" s="615"/>
      <c r="N68" s="615"/>
      <c r="O68" s="608"/>
      <c r="P68" s="608"/>
      <c r="Q68" s="608"/>
      <c r="R68" s="608"/>
      <c r="S68" s="608"/>
      <c r="T68" s="608"/>
      <c r="U68" s="608"/>
    </row>
    <row r="69" spans="1:21" ht="12.75">
      <c r="A69" s="611" t="s">
        <v>48</v>
      </c>
      <c r="B69" s="611"/>
      <c r="C69" s="206">
        <f t="shared" si="10"/>
        <v>0</v>
      </c>
      <c r="D69" s="206">
        <f t="shared" si="10"/>
        <v>0</v>
      </c>
      <c r="E69" s="206">
        <f t="shared" si="10"/>
        <v>3</v>
      </c>
      <c r="F69" s="206">
        <f t="shared" si="10"/>
        <v>2</v>
      </c>
      <c r="G69" s="206">
        <f t="shared" si="10"/>
        <v>5</v>
      </c>
      <c r="H69" s="206">
        <f t="shared" si="10"/>
        <v>3</v>
      </c>
      <c r="I69" s="612">
        <f>SUM(C69:H69)</f>
        <v>13</v>
      </c>
      <c r="J69" s="612"/>
      <c r="K69" s="612"/>
      <c r="L69" s="612"/>
      <c r="M69" s="612"/>
      <c r="N69" s="612"/>
      <c r="O69" s="608"/>
      <c r="P69" s="608"/>
      <c r="Q69" s="608"/>
      <c r="R69" s="608"/>
      <c r="S69" s="608"/>
      <c r="T69" s="608"/>
      <c r="U69" s="608"/>
    </row>
    <row r="70" spans="1:21" ht="12.75">
      <c r="A70" s="155"/>
      <c r="B70" s="11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99"/>
      <c r="O70" s="155"/>
      <c r="P70" s="155"/>
      <c r="Q70" s="155"/>
      <c r="R70" s="155"/>
      <c r="S70" s="155"/>
      <c r="T70" s="155"/>
      <c r="U70" s="155"/>
    </row>
    <row r="71" spans="1:21" ht="12.75">
      <c r="A71" s="155"/>
      <c r="B71" s="11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99"/>
      <c r="O71" s="155"/>
      <c r="P71" s="155"/>
      <c r="Q71" s="155"/>
      <c r="R71" s="155"/>
      <c r="S71" s="155"/>
      <c r="T71" s="155"/>
      <c r="U71" s="155"/>
    </row>
    <row r="72" spans="1:21" s="5" customFormat="1" ht="12.75">
      <c r="A72" s="9" t="s">
        <v>7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3"/>
      <c r="P72" s="16"/>
      <c r="Q72" s="3"/>
      <c r="R72" s="3"/>
      <c r="S72" s="3"/>
      <c r="T72" s="3"/>
      <c r="U72" s="16"/>
    </row>
    <row r="73" spans="1:21" s="5" customFormat="1" ht="12.75">
      <c r="A73" s="16" t="s">
        <v>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3"/>
      <c r="P73" s="16"/>
      <c r="Q73" s="3"/>
      <c r="R73" s="3"/>
      <c r="S73" s="3"/>
      <c r="T73" s="3"/>
      <c r="U73" s="16"/>
    </row>
    <row r="74" spans="1:21" s="5" customFormat="1" ht="12.75">
      <c r="A74" s="16" t="s">
        <v>9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3"/>
      <c r="P74" s="16"/>
      <c r="Q74" s="3"/>
      <c r="R74" s="3"/>
      <c r="S74" s="3"/>
      <c r="T74" s="3"/>
      <c r="U74" s="16"/>
    </row>
    <row r="75" spans="1:21" s="5" customFormat="1" ht="12.75">
      <c r="A75" s="16" t="s">
        <v>763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3"/>
      <c r="P75" s="16"/>
      <c r="Q75" s="3"/>
      <c r="R75" s="3"/>
      <c r="S75" s="3"/>
      <c r="T75" s="3"/>
      <c r="U75" s="16"/>
    </row>
    <row r="76" spans="1:21" s="5" customFormat="1" ht="12.75">
      <c r="A76" s="16" t="s">
        <v>10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3"/>
      <c r="P76" s="16"/>
      <c r="Q76" s="3"/>
      <c r="R76" s="3"/>
      <c r="S76" s="3"/>
      <c r="T76" s="3"/>
      <c r="U76" s="16"/>
    </row>
    <row r="77" spans="1:21" s="5" customFormat="1" ht="12.75">
      <c r="A77" s="16" t="s">
        <v>11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3"/>
      <c r="P77" s="16"/>
      <c r="Q77" s="3"/>
      <c r="R77" s="3"/>
      <c r="S77" s="3"/>
      <c r="T77" s="3"/>
      <c r="U77" s="16"/>
    </row>
    <row r="78" spans="1:21" s="5" customFormat="1" ht="12.75">
      <c r="A78" s="16" t="s">
        <v>12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3"/>
      <c r="P78" s="16"/>
      <c r="Q78" s="3"/>
      <c r="R78" s="3"/>
      <c r="S78" s="3"/>
      <c r="T78" s="3"/>
      <c r="U78" s="16"/>
    </row>
    <row r="79" spans="1:21" s="5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3"/>
      <c r="P79" s="16"/>
      <c r="Q79" s="3"/>
      <c r="R79" s="3"/>
      <c r="S79" s="3"/>
      <c r="T79" s="3"/>
      <c r="U79" s="16"/>
    </row>
    <row r="80" spans="1:21" s="5" customFormat="1" ht="28.5" customHeight="1">
      <c r="A80" s="9" t="s">
        <v>13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3"/>
      <c r="P80" s="16"/>
      <c r="Q80" s="3"/>
      <c r="R80" s="3"/>
      <c r="S80" s="3"/>
      <c r="T80" s="3"/>
      <c r="U80" s="16"/>
    </row>
    <row r="81" spans="1:21" s="5" customFormat="1" ht="12.75">
      <c r="A81" s="17" t="s">
        <v>14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3"/>
      <c r="P81" s="16"/>
      <c r="Q81" s="3"/>
      <c r="R81" s="3"/>
      <c r="S81" s="3"/>
      <c r="T81" s="3"/>
      <c r="U81" s="16"/>
    </row>
    <row r="82" spans="1:21" s="5" customFormat="1" ht="12.75">
      <c r="A82" s="18" t="s">
        <v>15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3"/>
      <c r="P82" s="16"/>
      <c r="Q82" s="3"/>
      <c r="R82" s="3"/>
      <c r="S82" s="3"/>
      <c r="T82" s="3"/>
      <c r="U82" s="16"/>
    </row>
    <row r="83" spans="1:21" s="5" customFormat="1" ht="12.75" customHeight="1">
      <c r="A83" s="16" t="s">
        <v>19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3"/>
      <c r="P83" s="16"/>
      <c r="Q83" s="3"/>
      <c r="R83" s="3"/>
      <c r="S83" s="3"/>
      <c r="T83" s="3"/>
      <c r="U83" s="16"/>
    </row>
  </sheetData>
  <sheetProtection/>
  <mergeCells count="74">
    <mergeCell ref="A68:B68"/>
    <mergeCell ref="I68:N68"/>
    <mergeCell ref="O68:U68"/>
    <mergeCell ref="A69:B69"/>
    <mergeCell ref="I69:N69"/>
    <mergeCell ref="O69:U69"/>
    <mergeCell ref="A66:B66"/>
    <mergeCell ref="C66:H66"/>
    <mergeCell ref="I66:N66"/>
    <mergeCell ref="O66:U66"/>
    <mergeCell ref="A67:B67"/>
    <mergeCell ref="I67:N67"/>
    <mergeCell ref="O67:U67"/>
    <mergeCell ref="I59:N59"/>
    <mergeCell ref="A64:B64"/>
    <mergeCell ref="I64:N64"/>
    <mergeCell ref="O64:U64"/>
    <mergeCell ref="A65:B65"/>
    <mergeCell ref="I65:N65"/>
    <mergeCell ref="O65:U65"/>
    <mergeCell ref="I55:N55"/>
    <mergeCell ref="A56:B56"/>
    <mergeCell ref="I56:N56"/>
    <mergeCell ref="O56:U56"/>
    <mergeCell ref="A61:N61"/>
    <mergeCell ref="A63:B63"/>
    <mergeCell ref="I63:N63"/>
    <mergeCell ref="O63:U63"/>
    <mergeCell ref="A57:B57"/>
    <mergeCell ref="A59:B59"/>
    <mergeCell ref="O39:U39"/>
    <mergeCell ref="O59:U59"/>
    <mergeCell ref="A60:B60"/>
    <mergeCell ref="I60:N60"/>
    <mergeCell ref="O60:U60"/>
    <mergeCell ref="A40:N40"/>
    <mergeCell ref="A54:B54"/>
    <mergeCell ref="I54:N54"/>
    <mergeCell ref="O54:U54"/>
    <mergeCell ref="A55:B55"/>
    <mergeCell ref="A25:N25"/>
    <mergeCell ref="A37:B37"/>
    <mergeCell ref="I37:N37"/>
    <mergeCell ref="O37:U37"/>
    <mergeCell ref="O55:U55"/>
    <mergeCell ref="A38:B38"/>
    <mergeCell ref="I38:N38"/>
    <mergeCell ref="O38:U38"/>
    <mergeCell ref="A39:B39"/>
    <mergeCell ref="I39:N39"/>
    <mergeCell ref="O22:U22"/>
    <mergeCell ref="A23:B23"/>
    <mergeCell ref="I23:N23"/>
    <mergeCell ref="O23:U23"/>
    <mergeCell ref="A24:B24"/>
    <mergeCell ref="I24:N24"/>
    <mergeCell ref="O24:U24"/>
    <mergeCell ref="C5:H5"/>
    <mergeCell ref="I5:L5"/>
    <mergeCell ref="M5:M6"/>
    <mergeCell ref="N5:N6"/>
    <mergeCell ref="A8:N8"/>
    <mergeCell ref="A22:B22"/>
    <mergeCell ref="I22:N22"/>
    <mergeCell ref="O5:P6"/>
    <mergeCell ref="Q5:R6"/>
    <mergeCell ref="S5:T6"/>
    <mergeCell ref="U5:U6"/>
    <mergeCell ref="A7:B7"/>
    <mergeCell ref="C7:H7"/>
    <mergeCell ref="I7:N7"/>
    <mergeCell ref="O7:U7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9.140625" style="0" customWidth="1"/>
    <col min="2" max="2" width="42.28125" style="0" customWidth="1"/>
    <col min="3" max="14" width="4.28125" style="0" customWidth="1"/>
    <col min="15" max="15" width="18.140625" style="0" bestFit="1" customWidth="1"/>
    <col min="16" max="16" width="40.28125" style="0" bestFit="1" customWidth="1"/>
    <col min="17" max="17" width="15.8515625" style="0" bestFit="1" customWidth="1"/>
    <col min="18" max="18" width="35.8515625" style="0" bestFit="1" customWidth="1"/>
    <col min="21" max="21" width="24.57421875" style="0" customWidth="1"/>
  </cols>
  <sheetData>
    <row r="1" spans="1:21" ht="25.5">
      <c r="A1" s="109" t="s">
        <v>571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19"/>
      <c r="U1" s="220"/>
    </row>
    <row r="2" spans="1:21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219"/>
      <c r="U2" s="220"/>
    </row>
    <row r="3" spans="1:21" ht="21" customHeight="1">
      <c r="A3" s="279" t="s">
        <v>457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510"/>
      <c r="R3" s="221"/>
      <c r="S3" s="221"/>
      <c r="T3" s="219"/>
      <c r="U3" s="220"/>
    </row>
    <row r="4" spans="1:21" ht="21" thickBot="1">
      <c r="A4" s="369" t="s">
        <v>602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19"/>
      <c r="U4" s="220"/>
    </row>
    <row r="5" spans="1:21" ht="16.5" thickTop="1">
      <c r="A5" s="553" t="s">
        <v>3</v>
      </c>
      <c r="B5" s="555" t="s">
        <v>2</v>
      </c>
      <c r="C5" s="559" t="s">
        <v>38</v>
      </c>
      <c r="D5" s="560"/>
      <c r="E5" s="560"/>
      <c r="F5" s="560"/>
      <c r="G5" s="560"/>
      <c r="H5" s="561"/>
      <c r="I5" s="559" t="s">
        <v>40</v>
      </c>
      <c r="J5" s="560"/>
      <c r="K5" s="560"/>
      <c r="L5" s="560"/>
      <c r="M5" s="562" t="s">
        <v>41</v>
      </c>
      <c r="N5" s="557" t="s">
        <v>42</v>
      </c>
      <c r="O5" s="553" t="s">
        <v>4</v>
      </c>
      <c r="P5" s="555"/>
      <c r="Q5" s="555" t="s">
        <v>5</v>
      </c>
      <c r="R5" s="555"/>
      <c r="S5" s="555" t="s">
        <v>17</v>
      </c>
      <c r="T5" s="555"/>
      <c r="U5" s="555" t="s">
        <v>6</v>
      </c>
    </row>
    <row r="6" spans="1:21" ht="13.5" thickBot="1">
      <c r="A6" s="554"/>
      <c r="B6" s="556"/>
      <c r="C6" s="21">
        <v>1</v>
      </c>
      <c r="D6" s="22">
        <v>2</v>
      </c>
      <c r="E6" s="22">
        <v>3</v>
      </c>
      <c r="F6" s="22">
        <v>4</v>
      </c>
      <c r="G6" s="22">
        <v>5</v>
      </c>
      <c r="H6" s="23">
        <v>6</v>
      </c>
      <c r="I6" s="21" t="s">
        <v>0</v>
      </c>
      <c r="J6" s="22" t="s">
        <v>1</v>
      </c>
      <c r="K6" s="22" t="s">
        <v>16</v>
      </c>
      <c r="L6" s="22" t="s">
        <v>39</v>
      </c>
      <c r="M6" s="563"/>
      <c r="N6" s="558"/>
      <c r="O6" s="554"/>
      <c r="P6" s="556"/>
      <c r="Q6" s="556"/>
      <c r="R6" s="556"/>
      <c r="S6" s="556"/>
      <c r="T6" s="556"/>
      <c r="U6" s="556"/>
    </row>
    <row r="7" spans="1:21" ht="12.75">
      <c r="A7" s="616" t="s">
        <v>276</v>
      </c>
      <c r="B7" s="617"/>
      <c r="C7" s="618"/>
      <c r="D7" s="619"/>
      <c r="E7" s="619"/>
      <c r="F7" s="619"/>
      <c r="G7" s="619"/>
      <c r="H7" s="620"/>
      <c r="I7" s="618"/>
      <c r="J7" s="619"/>
      <c r="K7" s="619"/>
      <c r="L7" s="619"/>
      <c r="M7" s="619"/>
      <c r="N7" s="620"/>
      <c r="O7" s="536"/>
      <c r="P7" s="537"/>
      <c r="Q7" s="537"/>
      <c r="R7" s="537"/>
      <c r="S7" s="537"/>
      <c r="T7" s="537"/>
      <c r="U7" s="538"/>
    </row>
    <row r="8" spans="1:21" ht="13.5" thickBot="1">
      <c r="A8" s="621" t="s">
        <v>277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3"/>
      <c r="O8" s="271"/>
      <c r="P8" s="272"/>
      <c r="Q8" s="272"/>
      <c r="R8" s="272"/>
      <c r="S8" s="272"/>
      <c r="T8" s="272"/>
      <c r="U8" s="273"/>
    </row>
    <row r="9" spans="1:21" ht="12.75">
      <c r="A9" s="163" t="s">
        <v>278</v>
      </c>
      <c r="B9" s="222" t="s">
        <v>343</v>
      </c>
      <c r="C9" s="223"/>
      <c r="D9" s="224"/>
      <c r="E9" s="224" t="s">
        <v>43</v>
      </c>
      <c r="F9" s="224"/>
      <c r="G9" s="224"/>
      <c r="H9" s="225"/>
      <c r="I9" s="226">
        <v>4</v>
      </c>
      <c r="J9" s="227"/>
      <c r="K9" s="227"/>
      <c r="L9" s="228"/>
      <c r="M9" s="229">
        <v>4</v>
      </c>
      <c r="N9" s="229" t="s">
        <v>44</v>
      </c>
      <c r="O9" s="65" t="s">
        <v>199</v>
      </c>
      <c r="P9" s="84" t="s">
        <v>201</v>
      </c>
      <c r="Q9" s="91" t="s">
        <v>280</v>
      </c>
      <c r="R9" s="230" t="s">
        <v>279</v>
      </c>
      <c r="S9" s="13"/>
      <c r="T9" s="13"/>
      <c r="U9" s="29" t="s">
        <v>245</v>
      </c>
    </row>
    <row r="10" spans="1:21" ht="12.75">
      <c r="A10" s="28" t="s">
        <v>280</v>
      </c>
      <c r="B10" s="67" t="s">
        <v>343</v>
      </c>
      <c r="C10" s="24"/>
      <c r="D10" s="12"/>
      <c r="E10" s="12" t="s">
        <v>43</v>
      </c>
      <c r="F10" s="12"/>
      <c r="G10" s="12"/>
      <c r="H10" s="10"/>
      <c r="I10" s="25"/>
      <c r="J10" s="15">
        <v>2</v>
      </c>
      <c r="K10" s="15"/>
      <c r="L10" s="26"/>
      <c r="M10" s="27">
        <v>3</v>
      </c>
      <c r="N10" s="27" t="s">
        <v>45</v>
      </c>
      <c r="O10" s="65" t="s">
        <v>199</v>
      </c>
      <c r="P10" s="84" t="s">
        <v>201</v>
      </c>
      <c r="Q10" s="231"/>
      <c r="R10" s="11"/>
      <c r="S10" s="13"/>
      <c r="T10" s="13"/>
      <c r="U10" s="29" t="s">
        <v>245</v>
      </c>
    </row>
    <row r="11" spans="1:21" ht="12.75" customHeight="1">
      <c r="A11" s="28" t="s">
        <v>281</v>
      </c>
      <c r="B11" s="232" t="s">
        <v>282</v>
      </c>
      <c r="C11" s="24"/>
      <c r="D11" s="15"/>
      <c r="E11" s="15" t="s">
        <v>43</v>
      </c>
      <c r="F11" s="233"/>
      <c r="G11" s="233"/>
      <c r="H11" s="10"/>
      <c r="I11" s="25">
        <v>1</v>
      </c>
      <c r="J11" s="15"/>
      <c r="K11" s="15"/>
      <c r="L11" s="26"/>
      <c r="M11" s="27">
        <v>1</v>
      </c>
      <c r="N11" s="27" t="s">
        <v>69</v>
      </c>
      <c r="O11" s="91"/>
      <c r="P11" s="234"/>
      <c r="Q11" s="231"/>
      <c r="R11" s="11"/>
      <c r="S11" s="13"/>
      <c r="T11" s="13"/>
      <c r="U11" s="29" t="s">
        <v>403</v>
      </c>
    </row>
    <row r="12" spans="1:21" ht="12.75" customHeight="1">
      <c r="A12" s="28" t="s">
        <v>283</v>
      </c>
      <c r="B12" s="235" t="s">
        <v>282</v>
      </c>
      <c r="C12" s="236"/>
      <c r="D12" s="15"/>
      <c r="E12" s="15" t="s">
        <v>43</v>
      </c>
      <c r="F12" s="233"/>
      <c r="G12" s="233"/>
      <c r="H12" s="10"/>
      <c r="I12" s="25"/>
      <c r="J12" s="15">
        <v>2</v>
      </c>
      <c r="K12" s="15"/>
      <c r="L12" s="26"/>
      <c r="M12" s="27">
        <v>3</v>
      </c>
      <c r="N12" s="27" t="s">
        <v>45</v>
      </c>
      <c r="O12" s="507"/>
      <c r="P12" s="88"/>
      <c r="Q12" s="231"/>
      <c r="R12" s="11"/>
      <c r="S12" s="13"/>
      <c r="T12" s="13"/>
      <c r="U12" s="29" t="s">
        <v>403</v>
      </c>
    </row>
    <row r="13" spans="1:21" ht="12.75" customHeight="1">
      <c r="A13" s="28" t="s">
        <v>284</v>
      </c>
      <c r="B13" s="67" t="s">
        <v>285</v>
      </c>
      <c r="C13" s="236"/>
      <c r="D13" s="12"/>
      <c r="E13" s="233"/>
      <c r="F13" s="233" t="s">
        <v>43</v>
      </c>
      <c r="G13" s="233"/>
      <c r="H13" s="10"/>
      <c r="I13" s="25">
        <v>2</v>
      </c>
      <c r="J13" s="15"/>
      <c r="K13" s="15"/>
      <c r="L13" s="26"/>
      <c r="M13" s="27">
        <v>2</v>
      </c>
      <c r="N13" s="27" t="s">
        <v>44</v>
      </c>
      <c r="O13" s="65" t="s">
        <v>278</v>
      </c>
      <c r="P13" s="238" t="s">
        <v>343</v>
      </c>
      <c r="Q13" s="91" t="s">
        <v>286</v>
      </c>
      <c r="R13" s="239" t="s">
        <v>285</v>
      </c>
      <c r="S13" s="13"/>
      <c r="T13" s="13"/>
      <c r="U13" s="29" t="s">
        <v>245</v>
      </c>
    </row>
    <row r="14" spans="1:21" ht="12.75" customHeight="1">
      <c r="A14" s="28" t="s">
        <v>286</v>
      </c>
      <c r="B14" s="67" t="s">
        <v>285</v>
      </c>
      <c r="C14" s="24"/>
      <c r="D14" s="12"/>
      <c r="E14" s="233"/>
      <c r="F14" s="233" t="s">
        <v>43</v>
      </c>
      <c r="G14" s="233"/>
      <c r="H14" s="10"/>
      <c r="I14" s="25"/>
      <c r="J14" s="15">
        <v>2</v>
      </c>
      <c r="K14" s="15"/>
      <c r="L14" s="26"/>
      <c r="M14" s="27">
        <v>3</v>
      </c>
      <c r="N14" s="27" t="s">
        <v>45</v>
      </c>
      <c r="O14" s="247" t="s">
        <v>278</v>
      </c>
      <c r="P14" s="238" t="s">
        <v>343</v>
      </c>
      <c r="Q14" s="231"/>
      <c r="R14" s="11"/>
      <c r="S14" s="13"/>
      <c r="T14" s="13"/>
      <c r="U14" s="29" t="s">
        <v>245</v>
      </c>
    </row>
    <row r="15" spans="1:21" ht="12.75" customHeight="1">
      <c r="A15" s="188" t="s">
        <v>287</v>
      </c>
      <c r="B15" s="240" t="s">
        <v>288</v>
      </c>
      <c r="C15" s="241"/>
      <c r="D15" s="224"/>
      <c r="E15" s="242" t="s">
        <v>43</v>
      </c>
      <c r="F15" s="242"/>
      <c r="G15" s="242"/>
      <c r="H15" s="225"/>
      <c r="I15" s="226">
        <v>1</v>
      </c>
      <c r="J15" s="227"/>
      <c r="K15" s="227"/>
      <c r="L15" s="228"/>
      <c r="M15" s="229">
        <v>1</v>
      </c>
      <c r="N15" s="229" t="s">
        <v>69</v>
      </c>
      <c r="O15" s="91"/>
      <c r="P15" s="234"/>
      <c r="Q15" s="231"/>
      <c r="R15" s="11"/>
      <c r="S15" s="13"/>
      <c r="T15" s="13"/>
      <c r="U15" s="29" t="s">
        <v>404</v>
      </c>
    </row>
    <row r="16" spans="1:21" ht="12.75" customHeight="1">
      <c r="A16" s="28" t="s">
        <v>289</v>
      </c>
      <c r="B16" s="66" t="s">
        <v>288</v>
      </c>
      <c r="C16" s="236"/>
      <c r="D16" s="12"/>
      <c r="E16" s="233" t="s">
        <v>43</v>
      </c>
      <c r="F16" s="233"/>
      <c r="G16" s="233"/>
      <c r="H16" s="10"/>
      <c r="I16" s="25"/>
      <c r="J16" s="15">
        <v>2</v>
      </c>
      <c r="K16" s="15"/>
      <c r="L16" s="26"/>
      <c r="M16" s="27">
        <v>3</v>
      </c>
      <c r="N16" s="27" t="s">
        <v>45</v>
      </c>
      <c r="O16" s="14"/>
      <c r="P16" s="88"/>
      <c r="Q16" s="231"/>
      <c r="R16" s="11"/>
      <c r="S16" s="13"/>
      <c r="T16" s="13"/>
      <c r="U16" s="29" t="s">
        <v>404</v>
      </c>
    </row>
    <row r="17" spans="1:21" ht="12.75" customHeight="1">
      <c r="A17" s="28" t="s">
        <v>405</v>
      </c>
      <c r="B17" s="66" t="s">
        <v>406</v>
      </c>
      <c r="C17" s="236"/>
      <c r="D17" s="12"/>
      <c r="E17" s="233"/>
      <c r="F17" s="233" t="s">
        <v>43</v>
      </c>
      <c r="G17" s="233"/>
      <c r="H17" s="10"/>
      <c r="I17" s="25">
        <v>2</v>
      </c>
      <c r="J17" s="15"/>
      <c r="K17" s="15"/>
      <c r="L17" s="26"/>
      <c r="M17" s="27">
        <v>3</v>
      </c>
      <c r="N17" s="27" t="s">
        <v>44</v>
      </c>
      <c r="O17" s="14"/>
      <c r="P17" s="88"/>
      <c r="Q17" s="231"/>
      <c r="R17" s="11"/>
      <c r="S17" s="13"/>
      <c r="T17" s="13"/>
      <c r="U17" s="103" t="s">
        <v>407</v>
      </c>
    </row>
    <row r="18" spans="1:21" ht="12.75" customHeight="1">
      <c r="A18" s="73" t="s">
        <v>584</v>
      </c>
      <c r="B18" s="357" t="s">
        <v>585</v>
      </c>
      <c r="C18" s="236"/>
      <c r="D18" s="12"/>
      <c r="E18" s="12"/>
      <c r="F18" s="12" t="s">
        <v>43</v>
      </c>
      <c r="G18" s="12"/>
      <c r="H18" s="243"/>
      <c r="I18" s="25">
        <v>2</v>
      </c>
      <c r="J18" s="15"/>
      <c r="K18" s="15"/>
      <c r="L18" s="26"/>
      <c r="M18" s="27">
        <v>2</v>
      </c>
      <c r="N18" s="27" t="s">
        <v>44</v>
      </c>
      <c r="O18" s="328" t="s">
        <v>591</v>
      </c>
      <c r="P18" s="355" t="s">
        <v>589</v>
      </c>
      <c r="Q18" s="328"/>
      <c r="R18" s="355"/>
      <c r="S18" s="13"/>
      <c r="T18" s="13"/>
      <c r="U18" s="78" t="s">
        <v>586</v>
      </c>
    </row>
    <row r="19" spans="1:21" ht="12.75" customHeight="1">
      <c r="A19" s="73" t="s">
        <v>591</v>
      </c>
      <c r="B19" s="357" t="s">
        <v>589</v>
      </c>
      <c r="C19" s="236"/>
      <c r="D19" s="12"/>
      <c r="E19" s="12"/>
      <c r="F19" s="12" t="s">
        <v>43</v>
      </c>
      <c r="G19" s="12"/>
      <c r="H19" s="10"/>
      <c r="I19" s="25"/>
      <c r="J19" s="15">
        <v>1</v>
      </c>
      <c r="K19" s="15"/>
      <c r="L19" s="26"/>
      <c r="M19" s="27">
        <v>2</v>
      </c>
      <c r="N19" s="27" t="s">
        <v>45</v>
      </c>
      <c r="O19" s="244" t="s">
        <v>147</v>
      </c>
      <c r="P19" s="84" t="s">
        <v>234</v>
      </c>
      <c r="Q19" s="73" t="s">
        <v>846</v>
      </c>
      <c r="R19" s="387" t="s">
        <v>847</v>
      </c>
      <c r="S19" s="13"/>
      <c r="T19" s="13"/>
      <c r="U19" s="78" t="s">
        <v>586</v>
      </c>
    </row>
    <row r="20" spans="1:21" ht="12.75" customHeight="1">
      <c r="A20" s="73" t="s">
        <v>587</v>
      </c>
      <c r="B20" s="357" t="s">
        <v>588</v>
      </c>
      <c r="C20" s="236"/>
      <c r="D20" s="12"/>
      <c r="E20" s="12"/>
      <c r="F20" s="12"/>
      <c r="G20" s="12" t="s">
        <v>43</v>
      </c>
      <c r="H20" s="10"/>
      <c r="I20" s="25">
        <v>2</v>
      </c>
      <c r="J20" s="15"/>
      <c r="K20" s="15"/>
      <c r="L20" s="26"/>
      <c r="M20" s="27">
        <v>2</v>
      </c>
      <c r="N20" s="27" t="s">
        <v>44</v>
      </c>
      <c r="O20" s="328" t="s">
        <v>592</v>
      </c>
      <c r="P20" s="355" t="s">
        <v>590</v>
      </c>
      <c r="Q20" s="91"/>
      <c r="R20" s="245"/>
      <c r="S20" s="13"/>
      <c r="T20" s="13"/>
      <c r="U20" s="78" t="s">
        <v>594</v>
      </c>
    </row>
    <row r="21" spans="1:21" ht="12.75" customHeight="1">
      <c r="A21" s="73" t="s">
        <v>592</v>
      </c>
      <c r="B21" s="357" t="s">
        <v>590</v>
      </c>
      <c r="C21" s="236"/>
      <c r="D21" s="12"/>
      <c r="E21" s="12"/>
      <c r="F21" s="12"/>
      <c r="G21" s="12" t="s">
        <v>43</v>
      </c>
      <c r="H21" s="10"/>
      <c r="I21" s="25"/>
      <c r="J21" s="15">
        <v>1</v>
      </c>
      <c r="K21" s="15"/>
      <c r="L21" s="26"/>
      <c r="M21" s="27">
        <v>1</v>
      </c>
      <c r="N21" s="27" t="s">
        <v>45</v>
      </c>
      <c r="O21" s="65" t="s">
        <v>145</v>
      </c>
      <c r="P21" s="358" t="s">
        <v>57</v>
      </c>
      <c r="Q21" s="65" t="s">
        <v>286</v>
      </c>
      <c r="R21" s="356" t="s">
        <v>285</v>
      </c>
      <c r="S21" s="13"/>
      <c r="T21" s="13"/>
      <c r="U21" s="78" t="s">
        <v>594</v>
      </c>
    </row>
    <row r="22" spans="1:21" ht="12.75" customHeight="1">
      <c r="A22" s="28" t="s">
        <v>408</v>
      </c>
      <c r="B22" s="235" t="s">
        <v>409</v>
      </c>
      <c r="C22" s="236"/>
      <c r="D22" s="12"/>
      <c r="E22" s="233"/>
      <c r="F22" s="233" t="s">
        <v>43</v>
      </c>
      <c r="G22" s="233"/>
      <c r="H22" s="10"/>
      <c r="I22" s="25">
        <v>2</v>
      </c>
      <c r="J22" s="15"/>
      <c r="K22" s="15"/>
      <c r="L22" s="26"/>
      <c r="M22" s="27">
        <v>3</v>
      </c>
      <c r="N22" s="27" t="s">
        <v>69</v>
      </c>
      <c r="O22" s="14"/>
      <c r="P22" s="88"/>
      <c r="Q22" s="13"/>
      <c r="R22" s="11"/>
      <c r="S22" s="13"/>
      <c r="T22" s="13"/>
      <c r="U22" s="29" t="s">
        <v>267</v>
      </c>
    </row>
    <row r="23" spans="1:21" ht="12.75" customHeight="1">
      <c r="A23" s="28" t="s">
        <v>410</v>
      </c>
      <c r="B23" s="235" t="s">
        <v>411</v>
      </c>
      <c r="C23" s="236"/>
      <c r="D23" s="12"/>
      <c r="E23" s="12"/>
      <c r="F23" s="12" t="s">
        <v>43</v>
      </c>
      <c r="G23" s="12"/>
      <c r="H23" s="10"/>
      <c r="I23" s="25">
        <v>1</v>
      </c>
      <c r="J23" s="15"/>
      <c r="K23" s="15"/>
      <c r="L23" s="26"/>
      <c r="M23" s="27">
        <v>1</v>
      </c>
      <c r="N23" s="27" t="s">
        <v>69</v>
      </c>
      <c r="O23" s="65" t="s">
        <v>199</v>
      </c>
      <c r="P23" s="57" t="s">
        <v>414</v>
      </c>
      <c r="Q23" s="13"/>
      <c r="R23" s="11"/>
      <c r="S23" s="13"/>
      <c r="T23" s="13"/>
      <c r="U23" s="29" t="s">
        <v>413</v>
      </c>
    </row>
    <row r="24" spans="1:21" ht="12.75" customHeight="1">
      <c r="A24" s="28" t="s">
        <v>412</v>
      </c>
      <c r="B24" s="66" t="s">
        <v>411</v>
      </c>
      <c r="C24" s="24"/>
      <c r="D24" s="12"/>
      <c r="E24" s="12"/>
      <c r="F24" s="12" t="s">
        <v>43</v>
      </c>
      <c r="G24" s="12"/>
      <c r="H24" s="10"/>
      <c r="I24" s="25"/>
      <c r="J24" s="15">
        <v>1</v>
      </c>
      <c r="K24" s="15"/>
      <c r="L24" s="26"/>
      <c r="M24" s="27">
        <v>2</v>
      </c>
      <c r="N24" s="27" t="s">
        <v>45</v>
      </c>
      <c r="O24" s="65" t="s">
        <v>199</v>
      </c>
      <c r="P24" s="57" t="s">
        <v>414</v>
      </c>
      <c r="Q24" s="13"/>
      <c r="R24" s="11"/>
      <c r="S24" s="13"/>
      <c r="T24" s="13"/>
      <c r="U24" s="29" t="s">
        <v>413</v>
      </c>
    </row>
    <row r="25" spans="1:21" ht="12.75">
      <c r="A25" s="624" t="s">
        <v>46</v>
      </c>
      <c r="B25" s="625"/>
      <c r="C25" s="256">
        <f aca="true" t="shared" si="0" ref="C25:H25">SUMIF(C9:C24,"=x",$I9:$I24)+SUMIF(C9:C24,"=x",$J9:$J24)+SUMIF(C9:C24,"=x",$K9:$K24)</f>
        <v>0</v>
      </c>
      <c r="D25" s="257">
        <f t="shared" si="0"/>
        <v>0</v>
      </c>
      <c r="E25" s="257">
        <f t="shared" si="0"/>
        <v>12</v>
      </c>
      <c r="F25" s="257">
        <f t="shared" si="0"/>
        <v>13</v>
      </c>
      <c r="G25" s="257">
        <f t="shared" si="0"/>
        <v>3</v>
      </c>
      <c r="H25" s="258">
        <f t="shared" si="0"/>
        <v>0</v>
      </c>
      <c r="I25" s="519">
        <f>SUM(C25:H25)</f>
        <v>28</v>
      </c>
      <c r="J25" s="564"/>
      <c r="K25" s="564"/>
      <c r="L25" s="564"/>
      <c r="M25" s="564"/>
      <c r="N25" s="565"/>
      <c r="O25" s="539"/>
      <c r="P25" s="540"/>
      <c r="Q25" s="540"/>
      <c r="R25" s="540"/>
      <c r="S25" s="540"/>
      <c r="T25" s="540"/>
      <c r="U25" s="541"/>
    </row>
    <row r="26" spans="1:21" ht="12.75">
      <c r="A26" s="530" t="s">
        <v>47</v>
      </c>
      <c r="B26" s="531"/>
      <c r="C26" s="259">
        <f aca="true" t="shared" si="1" ref="C26:H26">SUMIF(C9:C24,"=x",$M9:$M24)</f>
        <v>0</v>
      </c>
      <c r="D26" s="260">
        <f t="shared" si="1"/>
        <v>0</v>
      </c>
      <c r="E26" s="260">
        <f t="shared" si="1"/>
        <v>15</v>
      </c>
      <c r="F26" s="260">
        <f t="shared" si="1"/>
        <v>18</v>
      </c>
      <c r="G26" s="260">
        <f t="shared" si="1"/>
        <v>3</v>
      </c>
      <c r="H26" s="261">
        <f t="shared" si="1"/>
        <v>0</v>
      </c>
      <c r="I26" s="527">
        <f>SUM(C26:H26)</f>
        <v>36</v>
      </c>
      <c r="J26" s="547"/>
      <c r="K26" s="547"/>
      <c r="L26" s="547"/>
      <c r="M26" s="547"/>
      <c r="N26" s="548"/>
      <c r="O26" s="539"/>
      <c r="P26" s="540"/>
      <c r="Q26" s="540"/>
      <c r="R26" s="540"/>
      <c r="S26" s="540"/>
      <c r="T26" s="540"/>
      <c r="U26" s="541"/>
    </row>
    <row r="27" spans="1:21" ht="12.75">
      <c r="A27" s="545" t="s">
        <v>48</v>
      </c>
      <c r="B27" s="546"/>
      <c r="C27" s="262">
        <f aca="true" t="shared" si="2" ref="C27:H27">SUMPRODUCT(--(C9:C24="x"),--($N9:$N24="K"))</f>
        <v>0</v>
      </c>
      <c r="D27" s="263">
        <f t="shared" si="2"/>
        <v>0</v>
      </c>
      <c r="E27" s="263">
        <f t="shared" si="2"/>
        <v>1</v>
      </c>
      <c r="F27" s="263">
        <f t="shared" si="2"/>
        <v>3</v>
      </c>
      <c r="G27" s="263">
        <f t="shared" si="2"/>
        <v>1</v>
      </c>
      <c r="H27" s="264">
        <f t="shared" si="2"/>
        <v>0</v>
      </c>
      <c r="I27" s="542">
        <f>SUM(C27:H27)</f>
        <v>5</v>
      </c>
      <c r="J27" s="551"/>
      <c r="K27" s="551"/>
      <c r="L27" s="551"/>
      <c r="M27" s="551"/>
      <c r="N27" s="552"/>
      <c r="O27" s="539"/>
      <c r="P27" s="540"/>
      <c r="Q27" s="540"/>
      <c r="R27" s="540"/>
      <c r="S27" s="540"/>
      <c r="T27" s="540"/>
      <c r="U27" s="541"/>
    </row>
    <row r="28" spans="1:21" ht="12.75">
      <c r="A28" s="626" t="s">
        <v>415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8"/>
      <c r="O28" s="271"/>
      <c r="P28" s="272"/>
      <c r="Q28" s="272"/>
      <c r="R28" s="272"/>
      <c r="S28" s="272"/>
      <c r="T28" s="272"/>
      <c r="U28" s="273"/>
    </row>
    <row r="29" spans="1:21" ht="12.75">
      <c r="A29" s="188" t="s">
        <v>416</v>
      </c>
      <c r="B29" s="188" t="s">
        <v>417</v>
      </c>
      <c r="C29" s="223"/>
      <c r="D29" s="224"/>
      <c r="E29" s="224" t="s">
        <v>43</v>
      </c>
      <c r="F29" s="224"/>
      <c r="G29" s="224"/>
      <c r="H29" s="225"/>
      <c r="I29" s="226">
        <v>2</v>
      </c>
      <c r="J29" s="227"/>
      <c r="K29" s="227"/>
      <c r="L29" s="228"/>
      <c r="M29" s="229">
        <v>2</v>
      </c>
      <c r="N29" s="246" t="s">
        <v>44</v>
      </c>
      <c r="O29" s="14"/>
      <c r="P29" s="88"/>
      <c r="Q29" s="13"/>
      <c r="R29" s="11"/>
      <c r="S29" s="13"/>
      <c r="T29" s="13"/>
      <c r="U29" s="29" t="s">
        <v>270</v>
      </c>
    </row>
    <row r="30" spans="1:21" ht="12.75">
      <c r="A30" s="28" t="s">
        <v>418</v>
      </c>
      <c r="B30" s="28" t="s">
        <v>419</v>
      </c>
      <c r="C30" s="236"/>
      <c r="D30" s="12"/>
      <c r="E30" s="12"/>
      <c r="F30" s="12" t="s">
        <v>43</v>
      </c>
      <c r="G30" s="12"/>
      <c r="H30" s="10"/>
      <c r="I30" s="25">
        <v>2</v>
      </c>
      <c r="J30" s="15"/>
      <c r="K30" s="15"/>
      <c r="L30" s="26"/>
      <c r="M30" s="27">
        <v>2</v>
      </c>
      <c r="N30" s="61" t="s">
        <v>44</v>
      </c>
      <c r="O30" s="91" t="s">
        <v>420</v>
      </c>
      <c r="P30" s="91" t="s">
        <v>419</v>
      </c>
      <c r="Q30" s="13"/>
      <c r="R30" s="11"/>
      <c r="S30" s="13"/>
      <c r="T30" s="13"/>
      <c r="U30" s="29" t="s">
        <v>269</v>
      </c>
    </row>
    <row r="31" spans="1:21" ht="12.75">
      <c r="A31" s="28" t="s">
        <v>420</v>
      </c>
      <c r="B31" s="28" t="s">
        <v>419</v>
      </c>
      <c r="C31" s="236"/>
      <c r="D31" s="12"/>
      <c r="E31" s="12"/>
      <c r="F31" s="12" t="s">
        <v>43</v>
      </c>
      <c r="G31" s="12"/>
      <c r="H31" s="10"/>
      <c r="I31" s="25"/>
      <c r="J31" s="15">
        <v>1</v>
      </c>
      <c r="K31" s="15"/>
      <c r="L31" s="26"/>
      <c r="M31" s="27">
        <v>2</v>
      </c>
      <c r="N31" s="61" t="s">
        <v>45</v>
      </c>
      <c r="O31" s="247" t="s">
        <v>416</v>
      </c>
      <c r="P31" s="247" t="s">
        <v>417</v>
      </c>
      <c r="Q31" s="13"/>
      <c r="R31" s="11"/>
      <c r="S31" s="13"/>
      <c r="T31" s="13"/>
      <c r="U31" s="29" t="s">
        <v>269</v>
      </c>
    </row>
    <row r="32" spans="1:21" ht="12.75">
      <c r="A32" s="28" t="s">
        <v>421</v>
      </c>
      <c r="B32" s="28" t="s">
        <v>422</v>
      </c>
      <c r="C32" s="236"/>
      <c r="D32" s="12"/>
      <c r="E32" s="12"/>
      <c r="F32" s="12"/>
      <c r="G32" s="12" t="s">
        <v>43</v>
      </c>
      <c r="H32" s="10"/>
      <c r="I32" s="25">
        <v>2</v>
      </c>
      <c r="J32" s="15"/>
      <c r="K32" s="15"/>
      <c r="L32" s="26"/>
      <c r="M32" s="27">
        <v>2</v>
      </c>
      <c r="N32" s="61" t="s">
        <v>44</v>
      </c>
      <c r="O32" s="91" t="s">
        <v>423</v>
      </c>
      <c r="P32" s="91" t="s">
        <v>422</v>
      </c>
      <c r="Q32" s="13"/>
      <c r="R32" s="11"/>
      <c r="S32" s="13"/>
      <c r="T32" s="13"/>
      <c r="U32" s="29" t="s">
        <v>222</v>
      </c>
    </row>
    <row r="33" spans="1:21" ht="12.75">
      <c r="A33" s="28" t="s">
        <v>423</v>
      </c>
      <c r="B33" s="28" t="s">
        <v>422</v>
      </c>
      <c r="C33" s="236"/>
      <c r="D33" s="12"/>
      <c r="E33" s="12"/>
      <c r="F33" s="12"/>
      <c r="G33" s="12" t="s">
        <v>43</v>
      </c>
      <c r="H33" s="10"/>
      <c r="I33" s="25"/>
      <c r="J33" s="15">
        <v>1</v>
      </c>
      <c r="K33" s="15"/>
      <c r="L33" s="26"/>
      <c r="M33" s="27">
        <v>2</v>
      </c>
      <c r="N33" s="61" t="s">
        <v>45</v>
      </c>
      <c r="O33" s="14"/>
      <c r="P33" s="88"/>
      <c r="Q33" s="13"/>
      <c r="R33" s="11"/>
      <c r="S33" s="13"/>
      <c r="T33" s="13"/>
      <c r="U33" s="29" t="s">
        <v>222</v>
      </c>
    </row>
    <row r="34" spans="1:21" ht="12.75">
      <c r="A34" s="28" t="s">
        <v>424</v>
      </c>
      <c r="B34" s="28" t="s">
        <v>425</v>
      </c>
      <c r="C34" s="236"/>
      <c r="D34" s="12"/>
      <c r="E34" s="12"/>
      <c r="F34" s="12"/>
      <c r="G34" s="12" t="s">
        <v>43</v>
      </c>
      <c r="H34" s="10"/>
      <c r="I34" s="25">
        <v>2</v>
      </c>
      <c r="J34" s="15"/>
      <c r="K34" s="15"/>
      <c r="L34" s="26"/>
      <c r="M34" s="27">
        <v>2</v>
      </c>
      <c r="N34" s="61" t="s">
        <v>69</v>
      </c>
      <c r="O34" s="91"/>
      <c r="P34" s="91"/>
      <c r="Q34" s="13"/>
      <c r="R34" s="11"/>
      <c r="S34" s="13"/>
      <c r="T34" s="13"/>
      <c r="U34" s="29" t="s">
        <v>226</v>
      </c>
    </row>
    <row r="35" spans="1:21" ht="12.75">
      <c r="A35" s="28" t="s">
        <v>426</v>
      </c>
      <c r="B35" s="28" t="s">
        <v>425</v>
      </c>
      <c r="C35" s="236"/>
      <c r="D35" s="12"/>
      <c r="E35" s="12"/>
      <c r="F35" s="12"/>
      <c r="G35" s="12" t="s">
        <v>43</v>
      </c>
      <c r="H35" s="10"/>
      <c r="I35" s="25"/>
      <c r="J35" s="15">
        <v>1</v>
      </c>
      <c r="K35" s="15"/>
      <c r="L35" s="26"/>
      <c r="M35" s="27">
        <v>2</v>
      </c>
      <c r="N35" s="61" t="s">
        <v>45</v>
      </c>
      <c r="O35" s="14"/>
      <c r="P35" s="88"/>
      <c r="Q35" s="13"/>
      <c r="R35" s="11"/>
      <c r="S35" s="13"/>
      <c r="T35" s="13"/>
      <c r="U35" s="29" t="s">
        <v>226</v>
      </c>
    </row>
    <row r="36" spans="1:21" ht="12.75">
      <c r="A36" s="28" t="s">
        <v>427</v>
      </c>
      <c r="B36" s="44" t="s">
        <v>428</v>
      </c>
      <c r="C36" s="236"/>
      <c r="D36" s="12" t="s">
        <v>43</v>
      </c>
      <c r="E36" s="12"/>
      <c r="F36" s="12"/>
      <c r="G36" s="12"/>
      <c r="H36" s="10"/>
      <c r="I36" s="25"/>
      <c r="J36" s="15">
        <v>1</v>
      </c>
      <c r="K36" s="15"/>
      <c r="L36" s="26"/>
      <c r="M36" s="27">
        <v>2</v>
      </c>
      <c r="N36" s="63" t="s">
        <v>45</v>
      </c>
      <c r="O36" s="14"/>
      <c r="P36" s="88"/>
      <c r="Q36" s="13"/>
      <c r="R36" s="11"/>
      <c r="S36" s="13"/>
      <c r="T36" s="13"/>
      <c r="U36" s="29" t="s">
        <v>429</v>
      </c>
    </row>
    <row r="37" spans="1:21" ht="12.75">
      <c r="A37" s="28" t="s">
        <v>430</v>
      </c>
      <c r="B37" s="28" t="s">
        <v>431</v>
      </c>
      <c r="C37" s="236"/>
      <c r="D37" s="12"/>
      <c r="E37" s="12"/>
      <c r="F37" s="12" t="s">
        <v>43</v>
      </c>
      <c r="G37" s="12"/>
      <c r="H37" s="10"/>
      <c r="I37" s="25"/>
      <c r="J37" s="15">
        <v>1</v>
      </c>
      <c r="K37" s="15"/>
      <c r="L37" s="26"/>
      <c r="M37" s="27">
        <v>2</v>
      </c>
      <c r="N37" s="61" t="s">
        <v>45</v>
      </c>
      <c r="O37" s="14"/>
      <c r="P37" s="88"/>
      <c r="Q37" s="13"/>
      <c r="R37" s="11"/>
      <c r="S37" s="13"/>
      <c r="T37" s="13"/>
      <c r="U37" s="29" t="s">
        <v>269</v>
      </c>
    </row>
    <row r="38" spans="1:21" ht="12.75">
      <c r="A38" s="624" t="s">
        <v>46</v>
      </c>
      <c r="B38" s="625"/>
      <c r="C38" s="256">
        <f aca="true" t="shared" si="3" ref="C38:H38">SUMIF(C29:C37,"=x",$I29:$I37)+SUMIF(C29:C37,"=x",$J29:$J37)+SUMIF(C29:C37,"=x",$K29:$K37)</f>
        <v>0</v>
      </c>
      <c r="D38" s="257">
        <f t="shared" si="3"/>
        <v>1</v>
      </c>
      <c r="E38" s="257">
        <f t="shared" si="3"/>
        <v>2</v>
      </c>
      <c r="F38" s="257">
        <f t="shared" si="3"/>
        <v>4</v>
      </c>
      <c r="G38" s="257">
        <f t="shared" si="3"/>
        <v>6</v>
      </c>
      <c r="H38" s="258">
        <f t="shared" si="3"/>
        <v>0</v>
      </c>
      <c r="I38" s="519">
        <f>SUM(C38:H38)</f>
        <v>13</v>
      </c>
      <c r="J38" s="564"/>
      <c r="K38" s="564"/>
      <c r="L38" s="564"/>
      <c r="M38" s="564"/>
      <c r="N38" s="565"/>
      <c r="O38" s="539"/>
      <c r="P38" s="540"/>
      <c r="Q38" s="540"/>
      <c r="R38" s="540"/>
      <c r="S38" s="540"/>
      <c r="T38" s="540"/>
      <c r="U38" s="541"/>
    </row>
    <row r="39" spans="1:21" ht="12.75">
      <c r="A39" s="530" t="s">
        <v>47</v>
      </c>
      <c r="B39" s="531"/>
      <c r="C39" s="259">
        <f aca="true" t="shared" si="4" ref="C39:H39">SUMIF(C29:C37,"=x",$M29:$M37)</f>
        <v>0</v>
      </c>
      <c r="D39" s="260">
        <f t="shared" si="4"/>
        <v>2</v>
      </c>
      <c r="E39" s="260">
        <f t="shared" si="4"/>
        <v>2</v>
      </c>
      <c r="F39" s="260">
        <f t="shared" si="4"/>
        <v>6</v>
      </c>
      <c r="G39" s="260">
        <f t="shared" si="4"/>
        <v>8</v>
      </c>
      <c r="H39" s="261">
        <f t="shared" si="4"/>
        <v>0</v>
      </c>
      <c r="I39" s="527">
        <f>SUM(C39:H39)</f>
        <v>18</v>
      </c>
      <c r="J39" s="547"/>
      <c r="K39" s="547"/>
      <c r="L39" s="547"/>
      <c r="M39" s="547"/>
      <c r="N39" s="548"/>
      <c r="O39" s="539"/>
      <c r="P39" s="540"/>
      <c r="Q39" s="540"/>
      <c r="R39" s="540"/>
      <c r="S39" s="540"/>
      <c r="T39" s="540"/>
      <c r="U39" s="541"/>
    </row>
    <row r="40" spans="1:21" ht="12.75">
      <c r="A40" s="545" t="s">
        <v>48</v>
      </c>
      <c r="B40" s="546"/>
      <c r="C40" s="262">
        <f aca="true" t="shared" si="5" ref="C40:H40">SUMPRODUCT(--(C29:C37="x"),--($N29:$N37="K"))</f>
        <v>0</v>
      </c>
      <c r="D40" s="263">
        <f t="shared" si="5"/>
        <v>0</v>
      </c>
      <c r="E40" s="263">
        <f t="shared" si="5"/>
        <v>1</v>
      </c>
      <c r="F40" s="263">
        <f t="shared" si="5"/>
        <v>1</v>
      </c>
      <c r="G40" s="263">
        <f t="shared" si="5"/>
        <v>1</v>
      </c>
      <c r="H40" s="265">
        <f t="shared" si="5"/>
        <v>0</v>
      </c>
      <c r="I40" s="542">
        <f>SUM(C40:H40)</f>
        <v>3</v>
      </c>
      <c r="J40" s="551"/>
      <c r="K40" s="551"/>
      <c r="L40" s="551"/>
      <c r="M40" s="551"/>
      <c r="N40" s="552"/>
      <c r="O40" s="539"/>
      <c r="P40" s="540"/>
      <c r="Q40" s="540"/>
      <c r="R40" s="540"/>
      <c r="S40" s="540"/>
      <c r="T40" s="540"/>
      <c r="U40" s="541"/>
    </row>
    <row r="41" spans="1:21" ht="12.75">
      <c r="A41" s="626" t="s">
        <v>432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8"/>
      <c r="O41" s="271"/>
      <c r="P41" s="272"/>
      <c r="Q41" s="272"/>
      <c r="R41" s="272"/>
      <c r="S41" s="272"/>
      <c r="T41" s="272"/>
      <c r="U41" s="273"/>
    </row>
    <row r="42" spans="1:21" ht="12.75" customHeight="1">
      <c r="A42" s="28" t="s">
        <v>433</v>
      </c>
      <c r="B42" s="48" t="s">
        <v>434</v>
      </c>
      <c r="C42" s="24"/>
      <c r="D42" s="224"/>
      <c r="E42" s="224" t="s">
        <v>43</v>
      </c>
      <c r="F42" s="224"/>
      <c r="G42" s="224"/>
      <c r="H42" s="225"/>
      <c r="I42" s="226">
        <v>2</v>
      </c>
      <c r="J42" s="227"/>
      <c r="K42" s="227"/>
      <c r="L42" s="228"/>
      <c r="M42" s="229">
        <v>2</v>
      </c>
      <c r="N42" s="61" t="s">
        <v>44</v>
      </c>
      <c r="O42" s="14"/>
      <c r="P42" s="88"/>
      <c r="Q42" s="13"/>
      <c r="R42" s="11"/>
      <c r="S42" s="13"/>
      <c r="T42" s="13"/>
      <c r="U42" s="29" t="s">
        <v>268</v>
      </c>
    </row>
    <row r="43" spans="1:21" ht="12.75" customHeight="1">
      <c r="A43" s="28" t="s">
        <v>580</v>
      </c>
      <c r="B43" s="48" t="s">
        <v>434</v>
      </c>
      <c r="C43" s="24"/>
      <c r="D43" s="12"/>
      <c r="E43" s="12"/>
      <c r="F43" s="12" t="s">
        <v>43</v>
      </c>
      <c r="G43" s="12"/>
      <c r="H43" s="10"/>
      <c r="I43" s="25"/>
      <c r="J43" s="15"/>
      <c r="K43" s="15">
        <v>2</v>
      </c>
      <c r="L43" s="26"/>
      <c r="M43" s="27">
        <v>3</v>
      </c>
      <c r="N43" s="61" t="s">
        <v>45</v>
      </c>
      <c r="O43" s="65" t="s">
        <v>433</v>
      </c>
      <c r="P43" s="248" t="s">
        <v>434</v>
      </c>
      <c r="Q43" s="13"/>
      <c r="R43" s="11"/>
      <c r="S43" s="13"/>
      <c r="T43" s="13"/>
      <c r="U43" s="29" t="s">
        <v>268</v>
      </c>
    </row>
    <row r="44" spans="1:21" ht="12.75" customHeight="1">
      <c r="A44" s="28" t="s">
        <v>435</v>
      </c>
      <c r="B44" s="48" t="s">
        <v>436</v>
      </c>
      <c r="C44" s="24"/>
      <c r="D44" s="12"/>
      <c r="E44" s="12"/>
      <c r="F44" s="12" t="s">
        <v>43</v>
      </c>
      <c r="G44" s="12"/>
      <c r="H44" s="10"/>
      <c r="I44" s="25">
        <v>2</v>
      </c>
      <c r="J44" s="15"/>
      <c r="K44" s="15"/>
      <c r="L44" s="26"/>
      <c r="M44" s="27">
        <v>2</v>
      </c>
      <c r="N44" s="61" t="s">
        <v>69</v>
      </c>
      <c r="O44" s="91"/>
      <c r="P44" s="249"/>
      <c r="Q44" s="13"/>
      <c r="R44" s="11"/>
      <c r="S44" s="13"/>
      <c r="T44" s="13"/>
      <c r="U44" s="29" t="s">
        <v>271</v>
      </c>
    </row>
    <row r="45" spans="1:21" ht="12.75" customHeight="1">
      <c r="A45" s="28" t="s">
        <v>437</v>
      </c>
      <c r="B45" s="48" t="s">
        <v>436</v>
      </c>
      <c r="C45" s="24"/>
      <c r="D45" s="12"/>
      <c r="E45" s="12"/>
      <c r="F45" s="12" t="s">
        <v>43</v>
      </c>
      <c r="G45" s="12"/>
      <c r="H45" s="10"/>
      <c r="I45" s="25"/>
      <c r="J45" s="15">
        <v>1</v>
      </c>
      <c r="K45" s="15"/>
      <c r="L45" s="26"/>
      <c r="M45" s="27">
        <v>2</v>
      </c>
      <c r="N45" s="61" t="s">
        <v>45</v>
      </c>
      <c r="O45" s="14"/>
      <c r="P45" s="88"/>
      <c r="Q45" s="13"/>
      <c r="R45" s="11"/>
      <c r="S45" s="13"/>
      <c r="T45" s="13"/>
      <c r="U45" s="29" t="s">
        <v>271</v>
      </c>
    </row>
    <row r="46" spans="1:21" ht="12.75" customHeight="1">
      <c r="A46" s="28" t="s">
        <v>438</v>
      </c>
      <c r="B46" s="48" t="s">
        <v>439</v>
      </c>
      <c r="C46" s="24"/>
      <c r="D46" s="12"/>
      <c r="E46" s="12"/>
      <c r="F46" s="12"/>
      <c r="G46" s="12" t="s">
        <v>43</v>
      </c>
      <c r="H46" s="10"/>
      <c r="I46" s="25">
        <v>2</v>
      </c>
      <c r="J46" s="15"/>
      <c r="K46" s="15"/>
      <c r="L46" s="26"/>
      <c r="M46" s="27">
        <v>2</v>
      </c>
      <c r="N46" s="61" t="s">
        <v>69</v>
      </c>
      <c r="O46" s="91"/>
      <c r="P46" s="252"/>
      <c r="Q46" s="13"/>
      <c r="R46" s="11"/>
      <c r="S46" s="13"/>
      <c r="T46" s="13"/>
      <c r="U46" s="29" t="s">
        <v>271</v>
      </c>
    </row>
    <row r="47" spans="1:21" ht="12.75" customHeight="1">
      <c r="A47" s="28" t="s">
        <v>440</v>
      </c>
      <c r="B47" s="48" t="s">
        <v>439</v>
      </c>
      <c r="C47" s="24"/>
      <c r="D47" s="12"/>
      <c r="E47" s="12"/>
      <c r="F47" s="12"/>
      <c r="G47" s="12" t="s">
        <v>43</v>
      </c>
      <c r="H47" s="10"/>
      <c r="I47" s="25"/>
      <c r="J47" s="15">
        <v>1</v>
      </c>
      <c r="K47" s="15"/>
      <c r="L47" s="26"/>
      <c r="M47" s="27">
        <v>2</v>
      </c>
      <c r="N47" s="61" t="s">
        <v>45</v>
      </c>
      <c r="O47" s="328"/>
      <c r="P47" s="284"/>
      <c r="Q47" s="13"/>
      <c r="R47" s="11"/>
      <c r="S47" s="13"/>
      <c r="T47" s="13"/>
      <c r="U47" s="29" t="s">
        <v>271</v>
      </c>
    </row>
    <row r="48" spans="1:21" ht="12.75" customHeight="1">
      <c r="A48" s="28" t="s">
        <v>441</v>
      </c>
      <c r="B48" s="48" t="s">
        <v>442</v>
      </c>
      <c r="C48" s="24"/>
      <c r="D48" s="12"/>
      <c r="E48" s="12"/>
      <c r="F48" s="12"/>
      <c r="G48" s="12" t="s">
        <v>43</v>
      </c>
      <c r="H48" s="10"/>
      <c r="I48" s="25">
        <v>2</v>
      </c>
      <c r="J48" s="15"/>
      <c r="K48" s="15"/>
      <c r="L48" s="26"/>
      <c r="M48" s="27">
        <v>2</v>
      </c>
      <c r="N48" s="61" t="s">
        <v>44</v>
      </c>
      <c r="O48" s="91" t="s">
        <v>443</v>
      </c>
      <c r="P48" s="86" t="s">
        <v>442</v>
      </c>
      <c r="Q48" s="13"/>
      <c r="R48" s="11"/>
      <c r="S48" s="13"/>
      <c r="T48" s="13"/>
      <c r="U48" s="29" t="s">
        <v>444</v>
      </c>
    </row>
    <row r="49" spans="1:21" ht="12.75" customHeight="1">
      <c r="A49" s="28" t="s">
        <v>443</v>
      </c>
      <c r="B49" s="48" t="s">
        <v>442</v>
      </c>
      <c r="C49" s="24"/>
      <c r="D49" s="12"/>
      <c r="E49" s="12"/>
      <c r="F49" s="12"/>
      <c r="G49" s="12" t="s">
        <v>43</v>
      </c>
      <c r="H49" s="10"/>
      <c r="I49" s="25"/>
      <c r="J49" s="15">
        <v>1</v>
      </c>
      <c r="K49" s="15"/>
      <c r="L49" s="26"/>
      <c r="M49" s="27">
        <v>2</v>
      </c>
      <c r="N49" s="61" t="s">
        <v>45</v>
      </c>
      <c r="O49" s="250"/>
      <c r="P49" s="251"/>
      <c r="Q49" s="13"/>
      <c r="R49" s="11"/>
      <c r="S49" s="13"/>
      <c r="T49" s="13"/>
      <c r="U49" s="29" t="s">
        <v>444</v>
      </c>
    </row>
    <row r="50" spans="1:21" ht="12.75" customHeight="1">
      <c r="A50" s="28" t="s">
        <v>445</v>
      </c>
      <c r="B50" s="48" t="s">
        <v>446</v>
      </c>
      <c r="C50" s="24"/>
      <c r="D50" s="12"/>
      <c r="E50" s="12"/>
      <c r="F50" s="12"/>
      <c r="G50" s="12" t="s">
        <v>43</v>
      </c>
      <c r="H50" s="10"/>
      <c r="I50" s="25">
        <v>3</v>
      </c>
      <c r="J50" s="15"/>
      <c r="K50" s="15"/>
      <c r="L50" s="26"/>
      <c r="M50" s="27">
        <v>4</v>
      </c>
      <c r="N50" s="61" t="s">
        <v>44</v>
      </c>
      <c r="O50" s="91" t="s">
        <v>447</v>
      </c>
      <c r="P50" s="252" t="s">
        <v>453</v>
      </c>
      <c r="Q50" s="13"/>
      <c r="R50" s="11"/>
      <c r="S50" s="13"/>
      <c r="T50" s="13"/>
      <c r="U50" s="29" t="s">
        <v>270</v>
      </c>
    </row>
    <row r="51" spans="1:21" ht="12.75" customHeight="1">
      <c r="A51" s="28" t="s">
        <v>447</v>
      </c>
      <c r="B51" s="48" t="s">
        <v>446</v>
      </c>
      <c r="C51" s="24"/>
      <c r="D51" s="12"/>
      <c r="E51" s="12"/>
      <c r="F51" s="12"/>
      <c r="G51" s="12" t="s">
        <v>43</v>
      </c>
      <c r="H51" s="10"/>
      <c r="I51" s="25"/>
      <c r="J51" s="15">
        <v>2</v>
      </c>
      <c r="K51" s="15"/>
      <c r="L51" s="26"/>
      <c r="M51" s="27">
        <v>3</v>
      </c>
      <c r="N51" s="61" t="s">
        <v>45</v>
      </c>
      <c r="O51" s="250"/>
      <c r="P51" s="251"/>
      <c r="Q51" s="13"/>
      <c r="R51" s="11"/>
      <c r="S51" s="13"/>
      <c r="T51" s="13"/>
      <c r="U51" s="29" t="s">
        <v>270</v>
      </c>
    </row>
    <row r="52" spans="1:21" ht="12.75" customHeight="1">
      <c r="A52" s="28" t="s">
        <v>448</v>
      </c>
      <c r="B52" s="48" t="s">
        <v>449</v>
      </c>
      <c r="C52" s="24"/>
      <c r="D52" s="12"/>
      <c r="E52" s="12"/>
      <c r="F52" s="12"/>
      <c r="G52" s="12"/>
      <c r="H52" s="10" t="s">
        <v>43</v>
      </c>
      <c r="I52" s="25">
        <v>3</v>
      </c>
      <c r="J52" s="15"/>
      <c r="K52" s="15"/>
      <c r="L52" s="26"/>
      <c r="M52" s="27">
        <v>4</v>
      </c>
      <c r="N52" s="61" t="s">
        <v>44</v>
      </c>
      <c r="O52" s="91" t="s">
        <v>450</v>
      </c>
      <c r="P52" s="252" t="s">
        <v>449</v>
      </c>
      <c r="Q52" s="13"/>
      <c r="R52" s="11"/>
      <c r="S52" s="13"/>
      <c r="T52" s="13"/>
      <c r="U52" s="29" t="s">
        <v>270</v>
      </c>
    </row>
    <row r="53" spans="1:21" ht="12.75" customHeight="1">
      <c r="A53" s="28" t="s">
        <v>450</v>
      </c>
      <c r="B53" s="48" t="s">
        <v>449</v>
      </c>
      <c r="C53" s="24"/>
      <c r="D53" s="12"/>
      <c r="E53" s="12"/>
      <c r="F53" s="12"/>
      <c r="G53" s="12"/>
      <c r="H53" s="10" t="s">
        <v>43</v>
      </c>
      <c r="I53" s="25"/>
      <c r="J53" s="15">
        <v>1</v>
      </c>
      <c r="K53" s="15"/>
      <c r="L53" s="26"/>
      <c r="M53" s="27">
        <v>2</v>
      </c>
      <c r="N53" s="61" t="s">
        <v>45</v>
      </c>
      <c r="O53" s="14"/>
      <c r="P53" s="88"/>
      <c r="Q53" s="13"/>
      <c r="R53" s="11"/>
      <c r="S53" s="13"/>
      <c r="T53" s="13"/>
      <c r="U53" s="29" t="s">
        <v>270</v>
      </c>
    </row>
    <row r="54" spans="1:21" ht="12.75">
      <c r="A54" s="624" t="s">
        <v>46</v>
      </c>
      <c r="B54" s="625"/>
      <c r="C54" s="256">
        <f aca="true" t="shared" si="6" ref="C54:H54">SUMIF(C42:C53,"=x",$I42:$I53)+SUMIF(C42:C53,"=x",$J42:$J53)+SUMIF(C42:C53,"=x",$K42:$K53)</f>
        <v>0</v>
      </c>
      <c r="D54" s="257">
        <f t="shared" si="6"/>
        <v>0</v>
      </c>
      <c r="E54" s="257">
        <f t="shared" si="6"/>
        <v>2</v>
      </c>
      <c r="F54" s="257">
        <f t="shared" si="6"/>
        <v>5</v>
      </c>
      <c r="G54" s="257">
        <f t="shared" si="6"/>
        <v>11</v>
      </c>
      <c r="H54" s="258">
        <f t="shared" si="6"/>
        <v>4</v>
      </c>
      <c r="I54" s="519">
        <f>SUM(C54:H54)</f>
        <v>22</v>
      </c>
      <c r="J54" s="564"/>
      <c r="K54" s="564"/>
      <c r="L54" s="564"/>
      <c r="M54" s="564"/>
      <c r="N54" s="565"/>
      <c r="O54" s="539"/>
      <c r="P54" s="540"/>
      <c r="Q54" s="540"/>
      <c r="R54" s="540"/>
      <c r="S54" s="540"/>
      <c r="T54" s="540"/>
      <c r="U54" s="541"/>
    </row>
    <row r="55" spans="1:21" ht="12.75">
      <c r="A55" s="530" t="s">
        <v>47</v>
      </c>
      <c r="B55" s="531"/>
      <c r="C55" s="259">
        <f aca="true" t="shared" si="7" ref="C55:H55">SUMIF(C42:C53,"=x",$M42:$M53)</f>
        <v>0</v>
      </c>
      <c r="D55" s="260">
        <f t="shared" si="7"/>
        <v>0</v>
      </c>
      <c r="E55" s="260">
        <f t="shared" si="7"/>
        <v>2</v>
      </c>
      <c r="F55" s="260">
        <f t="shared" si="7"/>
        <v>7</v>
      </c>
      <c r="G55" s="260">
        <f t="shared" si="7"/>
        <v>15</v>
      </c>
      <c r="H55" s="261">
        <f t="shared" si="7"/>
        <v>6</v>
      </c>
      <c r="I55" s="527">
        <f>SUM(C55:H55)</f>
        <v>30</v>
      </c>
      <c r="J55" s="547"/>
      <c r="K55" s="547"/>
      <c r="L55" s="547"/>
      <c r="M55" s="547"/>
      <c r="N55" s="548"/>
      <c r="O55" s="539"/>
      <c r="P55" s="540"/>
      <c r="Q55" s="540"/>
      <c r="R55" s="540"/>
      <c r="S55" s="540"/>
      <c r="T55" s="540"/>
      <c r="U55" s="541"/>
    </row>
    <row r="56" spans="1:21" ht="12.75">
      <c r="A56" s="545" t="s">
        <v>48</v>
      </c>
      <c r="B56" s="546"/>
      <c r="C56" s="262">
        <f aca="true" t="shared" si="8" ref="C56:H56">SUMPRODUCT(--(C42:C53="x"),--($N42:$N53="K"))</f>
        <v>0</v>
      </c>
      <c r="D56" s="263">
        <f t="shared" si="8"/>
        <v>0</v>
      </c>
      <c r="E56" s="263">
        <f t="shared" si="8"/>
        <v>1</v>
      </c>
      <c r="F56" s="263">
        <f t="shared" si="8"/>
        <v>0</v>
      </c>
      <c r="G56" s="263">
        <f t="shared" si="8"/>
        <v>2</v>
      </c>
      <c r="H56" s="264">
        <f t="shared" si="8"/>
        <v>1</v>
      </c>
      <c r="I56" s="542">
        <f>SUM(C56:H56)</f>
        <v>4</v>
      </c>
      <c r="J56" s="551"/>
      <c r="K56" s="551"/>
      <c r="L56" s="551"/>
      <c r="M56" s="551"/>
      <c r="N56" s="552"/>
      <c r="O56" s="539"/>
      <c r="P56" s="540"/>
      <c r="Q56" s="540"/>
      <c r="R56" s="540"/>
      <c r="S56" s="540"/>
      <c r="T56" s="540"/>
      <c r="U56" s="541"/>
    </row>
    <row r="57" spans="1:21" ht="12.75">
      <c r="A57" s="626" t="s">
        <v>334</v>
      </c>
      <c r="B57" s="627"/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8"/>
      <c r="O57" s="271"/>
      <c r="P57" s="272"/>
      <c r="Q57" s="272"/>
      <c r="R57" s="272"/>
      <c r="S57" s="272"/>
      <c r="T57" s="272"/>
      <c r="U57" s="273"/>
    </row>
    <row r="58" spans="1:21" ht="12.75">
      <c r="A58" s="525" t="s">
        <v>454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50"/>
      <c r="O58" s="272"/>
      <c r="P58" s="272"/>
      <c r="Q58" s="272"/>
      <c r="R58" s="272"/>
      <c r="S58" s="272"/>
      <c r="T58" s="272"/>
      <c r="U58" s="273"/>
    </row>
    <row r="59" spans="1:21" ht="12.75" customHeight="1">
      <c r="A59" s="28"/>
      <c r="B59" s="327" t="s">
        <v>599</v>
      </c>
      <c r="C59" s="24"/>
      <c r="D59" s="12"/>
      <c r="E59" s="12"/>
      <c r="F59" s="12"/>
      <c r="G59" s="12"/>
      <c r="H59" s="10"/>
      <c r="I59" s="25"/>
      <c r="J59" s="15"/>
      <c r="K59" s="15"/>
      <c r="L59" s="26"/>
      <c r="M59" s="27">
        <v>4</v>
      </c>
      <c r="N59" s="61"/>
      <c r="O59" s="14"/>
      <c r="P59" s="88"/>
      <c r="Q59" s="13"/>
      <c r="R59" s="11"/>
      <c r="S59" s="13"/>
      <c r="T59" s="13"/>
      <c r="U59" s="29"/>
    </row>
    <row r="60" spans="1:21" ht="12.75">
      <c r="A60" s="517" t="s">
        <v>46</v>
      </c>
      <c r="B60" s="518"/>
      <c r="C60" s="256">
        <f>SUMIF(C55:C59,"=x",$I55:$I59)+SUMIF(C55:C59,"=x",$J55:$J59)+SUMIF(C55:C59,"=x",$K55:$K59)</f>
        <v>0</v>
      </c>
      <c r="D60" s="257">
        <f>SUMIF(D55:D59,"=x",$I55:$I59)+SUMIF(D55:D59,"=x",$J55:$J59)+SUMIF(D55:D59,"=x",$K55:$K59)</f>
        <v>0</v>
      </c>
      <c r="E60" s="257">
        <f>SUMIF(E55:E59,"=x",$I55:$I59)+SUMIF(E55:E59,"=x",$J55:$J59)+SUMIF(E55:E59,"=x",$K55:$K59)</f>
        <v>0</v>
      </c>
      <c r="F60" s="257">
        <f>SUMIF(F55:F59,"=x",$I55:$I59)+SUMIF(F55:F59,"=x",$J55:$J59)+SUMIF(F55:F59,"=x",$K55:$K59)</f>
        <v>0</v>
      </c>
      <c r="G60" s="257">
        <f>SUMIF(G55:G59,"=x",$I55:$I59)+SUMIF(G55:G59,"=x",$J55:$J59)+SUMIF(G55:G59,"=x",$K55:$K59)</f>
        <v>0</v>
      </c>
      <c r="H60" s="266"/>
      <c r="I60" s="519">
        <v>2</v>
      </c>
      <c r="J60" s="520"/>
      <c r="K60" s="520"/>
      <c r="L60" s="520"/>
      <c r="M60" s="520"/>
      <c r="N60" s="521"/>
      <c r="O60" s="539"/>
      <c r="P60" s="540"/>
      <c r="Q60" s="540"/>
      <c r="R60" s="540"/>
      <c r="S60" s="540"/>
      <c r="T60" s="540"/>
      <c r="U60" s="541"/>
    </row>
    <row r="61" spans="1:21" ht="12.75">
      <c r="A61" s="530" t="s">
        <v>47</v>
      </c>
      <c r="B61" s="531"/>
      <c r="C61" s="566" t="s">
        <v>455</v>
      </c>
      <c r="D61" s="567"/>
      <c r="E61" s="567"/>
      <c r="F61" s="567"/>
      <c r="G61" s="567"/>
      <c r="H61" s="568"/>
      <c r="I61" s="527">
        <v>4</v>
      </c>
      <c r="J61" s="532"/>
      <c r="K61" s="532"/>
      <c r="L61" s="532"/>
      <c r="M61" s="532"/>
      <c r="N61" s="533"/>
      <c r="O61" s="539"/>
      <c r="P61" s="540"/>
      <c r="Q61" s="540"/>
      <c r="R61" s="540"/>
      <c r="S61" s="540"/>
      <c r="T61" s="540"/>
      <c r="U61" s="541"/>
    </row>
    <row r="62" spans="1:21" ht="12.75">
      <c r="A62" s="545" t="s">
        <v>48</v>
      </c>
      <c r="B62" s="546"/>
      <c r="C62" s="267"/>
      <c r="D62" s="268"/>
      <c r="E62" s="268"/>
      <c r="F62" s="268"/>
      <c r="G62" s="268"/>
      <c r="H62" s="269"/>
      <c r="I62" s="629"/>
      <c r="J62" s="630"/>
      <c r="K62" s="630"/>
      <c r="L62" s="630"/>
      <c r="M62" s="630"/>
      <c r="N62" s="631"/>
      <c r="O62" s="539"/>
      <c r="P62" s="540"/>
      <c r="Q62" s="540"/>
      <c r="R62" s="540"/>
      <c r="S62" s="540"/>
      <c r="T62" s="540"/>
      <c r="U62" s="541"/>
    </row>
    <row r="63" spans="1:21" ht="12.75">
      <c r="A63" s="534" t="s">
        <v>569</v>
      </c>
      <c r="B63" s="535"/>
      <c r="C63" s="274"/>
      <c r="D63" s="275"/>
      <c r="E63" s="275"/>
      <c r="F63" s="275"/>
      <c r="G63" s="275"/>
      <c r="H63" s="276"/>
      <c r="I63" s="274"/>
      <c r="J63" s="277"/>
      <c r="K63" s="277"/>
      <c r="L63" s="277"/>
      <c r="M63" s="277"/>
      <c r="N63" s="278"/>
      <c r="O63" s="271"/>
      <c r="P63" s="272"/>
      <c r="Q63" s="272"/>
      <c r="R63" s="272"/>
      <c r="S63" s="272"/>
      <c r="T63" s="272"/>
      <c r="U63" s="273"/>
    </row>
    <row r="64" spans="1:21" ht="12.75">
      <c r="A64" s="28" t="s">
        <v>451</v>
      </c>
      <c r="B64" s="253" t="s">
        <v>456</v>
      </c>
      <c r="C64" s="15"/>
      <c r="D64" s="15"/>
      <c r="E64" s="15"/>
      <c r="F64" s="15" t="s">
        <v>43</v>
      </c>
      <c r="G64" s="15"/>
      <c r="H64" s="26"/>
      <c r="I64" s="25"/>
      <c r="J64" s="15">
        <v>2</v>
      </c>
      <c r="K64" s="15"/>
      <c r="L64" s="74"/>
      <c r="M64" s="254">
        <v>2</v>
      </c>
      <c r="N64" s="27" t="s">
        <v>45</v>
      </c>
      <c r="O64" s="27"/>
      <c r="P64" s="84"/>
      <c r="Q64" s="27"/>
      <c r="R64" s="76"/>
      <c r="S64" s="27"/>
      <c r="T64" s="27"/>
      <c r="U64" s="78" t="s">
        <v>269</v>
      </c>
    </row>
    <row r="65" spans="1:21" ht="12.75">
      <c r="A65" s="517" t="s">
        <v>46</v>
      </c>
      <c r="B65" s="518"/>
      <c r="C65" s="256">
        <f>SUMIF(C64,"=x",$I64)+SUMIF(C64,"=x",$J64)+SUMIF(C64,"=x",$K64)</f>
        <v>0</v>
      </c>
      <c r="D65" s="257">
        <f>SUMIF(D64,"=x",$I64)+SUMIF(D64,"=x",$J64)+SUMIF(D64,"=x",$K64)</f>
        <v>0</v>
      </c>
      <c r="E65" s="257">
        <f>SUMIF(E64:E64,"=x",$I64:$I64)+SUMIF(E64:E64,"=x",$J64:$J64)+SUMIF(E64:E64,"=x",$K64:$K64)</f>
        <v>0</v>
      </c>
      <c r="F65" s="257">
        <v>2</v>
      </c>
      <c r="G65" s="257">
        <f>SUMIF(G64:G64,"=x",$I64:$I64)+SUMIF(G64:G64,"=x",$J64:$J64)+SUMIF(G64:G64,"=x",$K64:$K64)</f>
        <v>0</v>
      </c>
      <c r="H65" s="266">
        <f>SUMIF(H64:H64,"=x",$I64:$I64)+SUMIF(H64:H64,"=x",$J64:$J64)+SUMIF(H64:H64,"=x",$K64:$K64)</f>
        <v>0</v>
      </c>
      <c r="I65" s="632">
        <f>SUM(C65:H65)</f>
        <v>2</v>
      </c>
      <c r="J65" s="633"/>
      <c r="K65" s="633"/>
      <c r="L65" s="633"/>
      <c r="M65" s="520"/>
      <c r="N65" s="521"/>
      <c r="O65" s="539"/>
      <c r="P65" s="540"/>
      <c r="Q65" s="540"/>
      <c r="R65" s="540"/>
      <c r="S65" s="540"/>
      <c r="T65" s="540"/>
      <c r="U65" s="541"/>
    </row>
    <row r="66" spans="1:21" ht="12.75">
      <c r="A66" s="530" t="s">
        <v>47</v>
      </c>
      <c r="B66" s="531"/>
      <c r="C66" s="259">
        <f>SUMIF(C64,"=x",$M64)</f>
        <v>0</v>
      </c>
      <c r="D66" s="260">
        <f>SUMIF(D64,"=x",$M64)</f>
        <v>0</v>
      </c>
      <c r="E66" s="260">
        <f>SUMIF(E64:E64,"=x",$M64:$M64)</f>
        <v>0</v>
      </c>
      <c r="F66" s="260">
        <v>2</v>
      </c>
      <c r="G66" s="260">
        <f>SUMIF(G64:G64,"=x",$M64:$M64)</f>
        <v>0</v>
      </c>
      <c r="H66" s="270">
        <f>SUMIF(H64:H64,"=x",$M64:$M64)</f>
        <v>0</v>
      </c>
      <c r="I66" s="527">
        <f>SUM(C66:H66)</f>
        <v>2</v>
      </c>
      <c r="J66" s="532"/>
      <c r="K66" s="532"/>
      <c r="L66" s="532"/>
      <c r="M66" s="532"/>
      <c r="N66" s="533"/>
      <c r="O66" s="539"/>
      <c r="P66" s="540"/>
      <c r="Q66" s="540"/>
      <c r="R66" s="540"/>
      <c r="S66" s="540"/>
      <c r="T66" s="540"/>
      <c r="U66" s="541"/>
    </row>
    <row r="67" spans="1:21" ht="12.75">
      <c r="A67" s="626" t="s">
        <v>337</v>
      </c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8"/>
      <c r="O67" s="271"/>
      <c r="P67" s="272"/>
      <c r="Q67" s="272"/>
      <c r="R67" s="272"/>
      <c r="S67" s="272"/>
      <c r="T67" s="272"/>
      <c r="U67" s="273"/>
    </row>
    <row r="68" spans="1:21" ht="12.75" customHeight="1">
      <c r="A68" s="28" t="s">
        <v>452</v>
      </c>
      <c r="B68" s="255" t="s">
        <v>339</v>
      </c>
      <c r="C68" s="24"/>
      <c r="D68" s="12"/>
      <c r="E68" s="12"/>
      <c r="F68" s="12"/>
      <c r="G68" s="12"/>
      <c r="H68" s="10" t="s">
        <v>43</v>
      </c>
      <c r="I68" s="25"/>
      <c r="J68" s="15"/>
      <c r="K68" s="15"/>
      <c r="L68" s="26">
        <v>1</v>
      </c>
      <c r="M68" s="27">
        <v>10</v>
      </c>
      <c r="N68" s="27" t="s">
        <v>45</v>
      </c>
      <c r="O68" s="14"/>
      <c r="P68" s="88"/>
      <c r="Q68" s="13"/>
      <c r="R68" s="11"/>
      <c r="S68" s="13"/>
      <c r="T68" s="13"/>
      <c r="U68" s="29" t="s">
        <v>269</v>
      </c>
    </row>
    <row r="69" spans="1:21" ht="12.75">
      <c r="A69" s="517" t="s">
        <v>46</v>
      </c>
      <c r="B69" s="518"/>
      <c r="C69" s="256">
        <f>SUMIF(C47:C68,"=x",$I47:$I68)+SUMIF(C47:C68,"=x",$J47:$J68)+SUMIF(C47:C68,"=x",$K47:$K68)</f>
        <v>0</v>
      </c>
      <c r="D69" s="257">
        <f>SUMIF(D47:D68,"=x",$I47:$I68)+SUMIF(D47:D68,"=x",$J47:$J68)+SUMIF(D47:D68,"=x",$K47:$K68)</f>
        <v>0</v>
      </c>
      <c r="E69" s="257">
        <f>SUMIF(E47:E68,"=x",$I47:$I68)+SUMIF(E47:E68,"=x",$J47:$J68)+SUMIF(E47:E68,"=x",$K47:$K68)</f>
        <v>0</v>
      </c>
      <c r="F69" s="257"/>
      <c r="G69" s="257"/>
      <c r="H69" s="258">
        <v>1</v>
      </c>
      <c r="I69" s="519">
        <f>SUM(C69:H69)</f>
        <v>1</v>
      </c>
      <c r="J69" s="564"/>
      <c r="K69" s="564"/>
      <c r="L69" s="564"/>
      <c r="M69" s="564"/>
      <c r="N69" s="565"/>
      <c r="O69" s="539"/>
      <c r="P69" s="540"/>
      <c r="Q69" s="540"/>
      <c r="R69" s="540"/>
      <c r="S69" s="540"/>
      <c r="T69" s="540"/>
      <c r="U69" s="541"/>
    </row>
    <row r="70" spans="1:21" ht="12.75">
      <c r="A70" s="530" t="s">
        <v>47</v>
      </c>
      <c r="B70" s="531"/>
      <c r="C70" s="259">
        <f>SUMIF(C47:C68,"=x",$M47:$M68)</f>
        <v>0</v>
      </c>
      <c r="D70" s="260">
        <f>SUMIF(D47:D68,"=x",$M47:$M68)</f>
        <v>0</v>
      </c>
      <c r="E70" s="260">
        <f>SUMIF(E47:E68,"=x",$M47:$M68)</f>
        <v>0</v>
      </c>
      <c r="F70" s="260"/>
      <c r="G70" s="260"/>
      <c r="H70" s="261">
        <v>10</v>
      </c>
      <c r="I70" s="527">
        <f>SUM(C70:H70)</f>
        <v>10</v>
      </c>
      <c r="J70" s="547"/>
      <c r="K70" s="547"/>
      <c r="L70" s="547"/>
      <c r="M70" s="547"/>
      <c r="N70" s="548"/>
      <c r="O70" s="539"/>
      <c r="P70" s="540"/>
      <c r="Q70" s="540"/>
      <c r="R70" s="540"/>
      <c r="S70" s="540"/>
      <c r="T70" s="540"/>
      <c r="U70" s="541"/>
    </row>
    <row r="71" spans="1:21" ht="12.75">
      <c r="A71" s="545" t="s">
        <v>48</v>
      </c>
      <c r="B71" s="546"/>
      <c r="C71" s="262">
        <f>SUMPRODUCT(--(C47:C68="x"),--($N47:$N68="K"))</f>
        <v>0</v>
      </c>
      <c r="D71" s="263">
        <f>SUMPRODUCT(--(D47:D68="x"),--($N47:$N68="K"))</f>
        <v>0</v>
      </c>
      <c r="E71" s="263">
        <f>SUMPRODUCT(--(E47:E68="x"),--($N47:$N68="K"))</f>
        <v>0</v>
      </c>
      <c r="F71" s="263"/>
      <c r="G71" s="263"/>
      <c r="H71" s="264"/>
      <c r="I71" s="542">
        <f>SUM(C71:H71)</f>
        <v>0</v>
      </c>
      <c r="J71" s="551"/>
      <c r="K71" s="551"/>
      <c r="L71" s="551"/>
      <c r="M71" s="551"/>
      <c r="N71" s="552"/>
      <c r="O71" s="539"/>
      <c r="P71" s="540"/>
      <c r="Q71" s="540"/>
      <c r="R71" s="540"/>
      <c r="S71" s="540"/>
      <c r="T71" s="540"/>
      <c r="U71" s="541"/>
    </row>
    <row r="72" spans="1:21" ht="12.75">
      <c r="A72" s="534" t="s">
        <v>18</v>
      </c>
      <c r="B72" s="535"/>
      <c r="C72" s="536"/>
      <c r="D72" s="537"/>
      <c r="E72" s="537"/>
      <c r="F72" s="537"/>
      <c r="G72" s="537"/>
      <c r="H72" s="538"/>
      <c r="I72" s="536"/>
      <c r="J72" s="537"/>
      <c r="K72" s="537"/>
      <c r="L72" s="537"/>
      <c r="M72" s="537"/>
      <c r="N72" s="538"/>
      <c r="O72" s="536"/>
      <c r="P72" s="537"/>
      <c r="Q72" s="537"/>
      <c r="R72" s="537"/>
      <c r="S72" s="537"/>
      <c r="T72" s="537"/>
      <c r="U72" s="538"/>
    </row>
    <row r="73" spans="1:21" ht="12.75">
      <c r="A73" s="517" t="s">
        <v>46</v>
      </c>
      <c r="B73" s="518"/>
      <c r="C73" s="257">
        <f aca="true" t="shared" si="9" ref="C73:H73">SUMIF($A1:$A72,$A73,C1:C72)</f>
        <v>0</v>
      </c>
      <c r="D73" s="257">
        <f t="shared" si="9"/>
        <v>1</v>
      </c>
      <c r="E73" s="257">
        <f t="shared" si="9"/>
        <v>16</v>
      </c>
      <c r="F73" s="257">
        <f t="shared" si="9"/>
        <v>24</v>
      </c>
      <c r="G73" s="257">
        <f t="shared" si="9"/>
        <v>20</v>
      </c>
      <c r="H73" s="257">
        <f t="shared" si="9"/>
        <v>5</v>
      </c>
      <c r="I73" s="519">
        <f>SUM(I25,I38,I54,I60,I65,I69)</f>
        <v>68</v>
      </c>
      <c r="J73" s="564"/>
      <c r="K73" s="564"/>
      <c r="L73" s="564"/>
      <c r="M73" s="564"/>
      <c r="N73" s="565"/>
      <c r="O73" s="539"/>
      <c r="P73" s="540"/>
      <c r="Q73" s="540"/>
      <c r="R73" s="540"/>
      <c r="S73" s="540"/>
      <c r="T73" s="540"/>
      <c r="U73" s="541"/>
    </row>
    <row r="74" spans="1:21" ht="12.75">
      <c r="A74" s="530" t="s">
        <v>47</v>
      </c>
      <c r="B74" s="531"/>
      <c r="C74" s="260">
        <f aca="true" t="shared" si="10" ref="C74:H75">SUMIF($A5:$A73,$A74,C5:C73)</f>
        <v>0</v>
      </c>
      <c r="D74" s="260">
        <f t="shared" si="10"/>
        <v>2</v>
      </c>
      <c r="E74" s="260">
        <f t="shared" si="10"/>
        <v>19</v>
      </c>
      <c r="F74" s="260">
        <f t="shared" si="10"/>
        <v>33</v>
      </c>
      <c r="G74" s="260">
        <f t="shared" si="10"/>
        <v>26</v>
      </c>
      <c r="H74" s="260">
        <f t="shared" si="10"/>
        <v>16</v>
      </c>
      <c r="I74" s="527">
        <f>SUM(I26,I39,I55,I61,I66,M68)</f>
        <v>100</v>
      </c>
      <c r="J74" s="547"/>
      <c r="K74" s="547"/>
      <c r="L74" s="547"/>
      <c r="M74" s="547"/>
      <c r="N74" s="548"/>
      <c r="O74" s="539"/>
      <c r="P74" s="540"/>
      <c r="Q74" s="540"/>
      <c r="R74" s="540"/>
      <c r="S74" s="540"/>
      <c r="T74" s="540"/>
      <c r="U74" s="541"/>
    </row>
    <row r="75" spans="1:21" ht="12.75">
      <c r="A75" s="545" t="s">
        <v>48</v>
      </c>
      <c r="B75" s="546"/>
      <c r="C75" s="263">
        <f t="shared" si="10"/>
        <v>0</v>
      </c>
      <c r="D75" s="263">
        <f t="shared" si="10"/>
        <v>0</v>
      </c>
      <c r="E75" s="263">
        <f t="shared" si="10"/>
        <v>3</v>
      </c>
      <c r="F75" s="263">
        <f t="shared" si="10"/>
        <v>4</v>
      </c>
      <c r="G75" s="263">
        <f t="shared" si="10"/>
        <v>4</v>
      </c>
      <c r="H75" s="263">
        <f t="shared" si="10"/>
        <v>1</v>
      </c>
      <c r="I75" s="542">
        <f>SUM(C75:H75)</f>
        <v>12</v>
      </c>
      <c r="J75" s="551"/>
      <c r="K75" s="551"/>
      <c r="L75" s="551"/>
      <c r="M75" s="551"/>
      <c r="N75" s="552"/>
      <c r="O75" s="539"/>
      <c r="P75" s="540"/>
      <c r="Q75" s="540"/>
      <c r="R75" s="540"/>
      <c r="S75" s="540"/>
      <c r="T75" s="540"/>
      <c r="U75" s="541"/>
    </row>
    <row r="76" spans="1:2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3"/>
      <c r="P76" s="3"/>
      <c r="Q76" s="3"/>
      <c r="R76" s="3"/>
      <c r="S76" s="3"/>
      <c r="T76" s="3"/>
      <c r="U76" s="3"/>
    </row>
    <row r="77" spans="1:21" ht="12.7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3"/>
      <c r="P77" s="3"/>
      <c r="Q77" s="3"/>
      <c r="R77" s="3"/>
      <c r="S77" s="3"/>
      <c r="T77" s="3"/>
      <c r="U77" s="3"/>
    </row>
    <row r="78" spans="1:21" s="5" customFormat="1" ht="12.75">
      <c r="A78" s="9" t="s">
        <v>7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3"/>
      <c r="P78" s="16"/>
      <c r="Q78" s="3"/>
      <c r="R78" s="3"/>
      <c r="S78" s="3"/>
      <c r="T78" s="3"/>
      <c r="U78" s="16"/>
    </row>
    <row r="79" spans="1:21" s="5" customFormat="1" ht="12.75">
      <c r="A79" s="16" t="s">
        <v>8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3"/>
      <c r="P79" s="16"/>
      <c r="Q79" s="3"/>
      <c r="R79" s="3"/>
      <c r="S79" s="3"/>
      <c r="T79" s="3"/>
      <c r="U79" s="16"/>
    </row>
    <row r="80" spans="1:21" s="5" customFormat="1" ht="12.75">
      <c r="A80" s="16" t="s">
        <v>9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3"/>
      <c r="P80" s="16"/>
      <c r="Q80" s="3"/>
      <c r="R80" s="3"/>
      <c r="S80" s="3"/>
      <c r="T80" s="3"/>
      <c r="U80" s="16"/>
    </row>
    <row r="81" spans="1:21" s="5" customFormat="1" ht="12.75">
      <c r="A81" s="16" t="s">
        <v>763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3"/>
      <c r="P81" s="16"/>
      <c r="Q81" s="3"/>
      <c r="R81" s="3"/>
      <c r="S81" s="3"/>
      <c r="T81" s="3"/>
      <c r="U81" s="16"/>
    </row>
    <row r="82" spans="1:21" s="5" customFormat="1" ht="12.75">
      <c r="A82" s="16" t="s">
        <v>10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3"/>
      <c r="P82" s="16"/>
      <c r="Q82" s="3"/>
      <c r="R82" s="3"/>
      <c r="S82" s="3"/>
      <c r="T82" s="3"/>
      <c r="U82" s="16"/>
    </row>
    <row r="83" spans="1:21" s="5" customFormat="1" ht="12.75">
      <c r="A83" s="16" t="s">
        <v>11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3"/>
      <c r="P83" s="16"/>
      <c r="Q83" s="3"/>
      <c r="R83" s="3"/>
      <c r="S83" s="3"/>
      <c r="T83" s="3"/>
      <c r="U83" s="16"/>
    </row>
    <row r="84" spans="1:21" s="5" customFormat="1" ht="12.75">
      <c r="A84" s="16" t="s">
        <v>12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3"/>
      <c r="P84" s="16"/>
      <c r="Q84" s="3"/>
      <c r="R84" s="3"/>
      <c r="S84" s="3"/>
      <c r="T84" s="3"/>
      <c r="U84" s="16"/>
    </row>
    <row r="85" spans="1:21" s="5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3"/>
      <c r="P85" s="16"/>
      <c r="Q85" s="3"/>
      <c r="R85" s="3"/>
      <c r="S85" s="3"/>
      <c r="T85" s="3"/>
      <c r="U85" s="16"/>
    </row>
    <row r="86" spans="1:21" s="5" customFormat="1" ht="28.5" customHeight="1">
      <c r="A86" s="9" t="s">
        <v>13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3"/>
      <c r="P86" s="16"/>
      <c r="Q86" s="3"/>
      <c r="R86" s="3"/>
      <c r="S86" s="3"/>
      <c r="T86" s="3"/>
      <c r="U86" s="16"/>
    </row>
    <row r="87" spans="1:21" s="5" customFormat="1" ht="12.75">
      <c r="A87" s="17" t="s">
        <v>14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3"/>
      <c r="P87" s="16"/>
      <c r="Q87" s="3"/>
      <c r="R87" s="3"/>
      <c r="S87" s="3"/>
      <c r="T87" s="3"/>
      <c r="U87" s="16"/>
    </row>
    <row r="88" spans="1:21" s="5" customFormat="1" ht="12.75">
      <c r="A88" s="18" t="s">
        <v>15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3"/>
      <c r="P88" s="16"/>
      <c r="Q88" s="3"/>
      <c r="R88" s="3"/>
      <c r="S88" s="3"/>
      <c r="T88" s="3"/>
      <c r="U88" s="16"/>
    </row>
    <row r="89" spans="1:21" s="5" customFormat="1" ht="12.75" customHeight="1">
      <c r="A89" s="16" t="s">
        <v>19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3"/>
      <c r="P89" s="16"/>
      <c r="Q89" s="3"/>
      <c r="R89" s="3"/>
      <c r="S89" s="3"/>
      <c r="T89" s="3"/>
      <c r="U89" s="16"/>
    </row>
    <row r="90" spans="1:2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3"/>
      <c r="P90" s="3"/>
      <c r="Q90" s="3"/>
      <c r="R90" s="3"/>
      <c r="S90" s="3"/>
      <c r="T90" s="3"/>
      <c r="U90" s="3"/>
    </row>
    <row r="91" spans="1:2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3"/>
      <c r="P91" s="3"/>
      <c r="Q91" s="3"/>
      <c r="R91" s="3"/>
      <c r="S91" s="3"/>
      <c r="T91" s="3"/>
      <c r="U91" s="3"/>
    </row>
    <row r="92" spans="1:2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3"/>
      <c r="P92" s="3"/>
      <c r="Q92" s="3"/>
      <c r="R92" s="3"/>
      <c r="S92" s="3"/>
      <c r="T92" s="3"/>
      <c r="U92" s="3"/>
    </row>
  </sheetData>
  <sheetProtection/>
  <mergeCells count="86">
    <mergeCell ref="A75:B75"/>
    <mergeCell ref="I75:N75"/>
    <mergeCell ref="O75:U75"/>
    <mergeCell ref="A73:B73"/>
    <mergeCell ref="I73:N73"/>
    <mergeCell ref="O73:U73"/>
    <mergeCell ref="A74:B74"/>
    <mergeCell ref="I74:N74"/>
    <mergeCell ref="O74:U74"/>
    <mergeCell ref="A71:B71"/>
    <mergeCell ref="I71:N71"/>
    <mergeCell ref="O71:U71"/>
    <mergeCell ref="A72:B72"/>
    <mergeCell ref="C72:H72"/>
    <mergeCell ref="I72:N72"/>
    <mergeCell ref="O72:U72"/>
    <mergeCell ref="A67:N67"/>
    <mergeCell ref="A69:B69"/>
    <mergeCell ref="I69:N69"/>
    <mergeCell ref="O69:U69"/>
    <mergeCell ref="A70:B70"/>
    <mergeCell ref="I70:N70"/>
    <mergeCell ref="O70:U70"/>
    <mergeCell ref="A63:B63"/>
    <mergeCell ref="A65:B65"/>
    <mergeCell ref="I65:N65"/>
    <mergeCell ref="O65:U65"/>
    <mergeCell ref="A66:B66"/>
    <mergeCell ref="I66:N66"/>
    <mergeCell ref="O66:U66"/>
    <mergeCell ref="A61:B61"/>
    <mergeCell ref="C61:H61"/>
    <mergeCell ref="I61:N61"/>
    <mergeCell ref="O61:U61"/>
    <mergeCell ref="A62:B62"/>
    <mergeCell ref="I62:N62"/>
    <mergeCell ref="O62:U62"/>
    <mergeCell ref="A60:B60"/>
    <mergeCell ref="I60:N60"/>
    <mergeCell ref="O60:U60"/>
    <mergeCell ref="A41:N41"/>
    <mergeCell ref="A54:B54"/>
    <mergeCell ref="I54:N54"/>
    <mergeCell ref="O54:U54"/>
    <mergeCell ref="A55:B55"/>
    <mergeCell ref="I55:N55"/>
    <mergeCell ref="O55:U55"/>
    <mergeCell ref="A58:N58"/>
    <mergeCell ref="A39:B39"/>
    <mergeCell ref="I39:N39"/>
    <mergeCell ref="O39:U39"/>
    <mergeCell ref="A40:B40"/>
    <mergeCell ref="I40:N40"/>
    <mergeCell ref="I38:N38"/>
    <mergeCell ref="O38:U38"/>
    <mergeCell ref="A56:B56"/>
    <mergeCell ref="I56:N56"/>
    <mergeCell ref="O56:U56"/>
    <mergeCell ref="A57:N57"/>
    <mergeCell ref="O25:U25"/>
    <mergeCell ref="A26:B26"/>
    <mergeCell ref="I26:N26"/>
    <mergeCell ref="O26:U26"/>
    <mergeCell ref="O40:U40"/>
    <mergeCell ref="A27:B27"/>
    <mergeCell ref="I27:N27"/>
    <mergeCell ref="O27:U27"/>
    <mergeCell ref="A28:N28"/>
    <mergeCell ref="A38:B38"/>
    <mergeCell ref="C5:H5"/>
    <mergeCell ref="I5:L5"/>
    <mergeCell ref="M5:M6"/>
    <mergeCell ref="N5:N6"/>
    <mergeCell ref="A8:N8"/>
    <mergeCell ref="A25:B25"/>
    <mergeCell ref="I25:N25"/>
    <mergeCell ref="O5:P6"/>
    <mergeCell ref="Q5:R6"/>
    <mergeCell ref="S5:T6"/>
    <mergeCell ref="U5:U6"/>
    <mergeCell ref="A7:B7"/>
    <mergeCell ref="C7:H7"/>
    <mergeCell ref="I7:N7"/>
    <mergeCell ref="O7:U7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59.7109375" style="0" customWidth="1"/>
    <col min="3" max="14" width="4.28125" style="0" customWidth="1"/>
    <col min="15" max="15" width="15.421875" style="0" customWidth="1"/>
    <col min="16" max="16" width="60.140625" style="0" customWidth="1"/>
    <col min="21" max="21" width="22.421875" style="304" customWidth="1"/>
  </cols>
  <sheetData>
    <row r="1" spans="1:21" ht="25.5" customHeight="1" thickBot="1">
      <c r="A1" s="458" t="s">
        <v>571</v>
      </c>
      <c r="B1" s="467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3"/>
      <c r="U1" s="77"/>
    </row>
    <row r="2" spans="1:21" ht="12.75" customHeight="1" thickTop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281"/>
      <c r="Q2" s="3"/>
      <c r="R2" s="3"/>
      <c r="S2" s="3"/>
      <c r="T2" s="3"/>
      <c r="U2" s="77"/>
    </row>
    <row r="3" spans="1:21" ht="21" customHeight="1">
      <c r="A3" s="640" t="s">
        <v>701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281"/>
      <c r="Q3" s="3"/>
      <c r="R3" s="3"/>
      <c r="S3" s="3"/>
      <c r="T3" s="3"/>
      <c r="U3" s="77"/>
    </row>
    <row r="4" spans="1:21" ht="21" customHeight="1" thickBot="1">
      <c r="A4" s="641" t="s">
        <v>702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281"/>
      <c r="Q4" s="3"/>
      <c r="R4" s="3"/>
      <c r="S4" s="3"/>
      <c r="T4" s="3"/>
      <c r="U4" s="77"/>
    </row>
    <row r="5" spans="1:21" ht="16.5" thickTop="1">
      <c r="A5" s="553" t="s">
        <v>3</v>
      </c>
      <c r="B5" s="555" t="s">
        <v>2</v>
      </c>
      <c r="C5" s="559" t="s">
        <v>38</v>
      </c>
      <c r="D5" s="560"/>
      <c r="E5" s="560"/>
      <c r="F5" s="560"/>
      <c r="G5" s="560"/>
      <c r="H5" s="561"/>
      <c r="I5" s="559" t="s">
        <v>40</v>
      </c>
      <c r="J5" s="560"/>
      <c r="K5" s="560"/>
      <c r="L5" s="560"/>
      <c r="M5" s="562" t="s">
        <v>41</v>
      </c>
      <c r="N5" s="557" t="s">
        <v>42</v>
      </c>
      <c r="O5" s="553" t="s">
        <v>4</v>
      </c>
      <c r="P5" s="555"/>
      <c r="Q5" s="555" t="s">
        <v>5</v>
      </c>
      <c r="R5" s="555"/>
      <c r="S5" s="555" t="s">
        <v>17</v>
      </c>
      <c r="T5" s="555"/>
      <c r="U5" s="634" t="s">
        <v>6</v>
      </c>
    </row>
    <row r="6" spans="1:21" ht="12.75">
      <c r="A6" s="554"/>
      <c r="B6" s="556"/>
      <c r="C6" s="21">
        <v>1</v>
      </c>
      <c r="D6" s="22">
        <v>2</v>
      </c>
      <c r="E6" s="22">
        <v>3</v>
      </c>
      <c r="F6" s="22">
        <v>4</v>
      </c>
      <c r="G6" s="22">
        <v>5</v>
      </c>
      <c r="H6" s="23">
        <v>6</v>
      </c>
      <c r="I6" s="21" t="s">
        <v>0</v>
      </c>
      <c r="J6" s="22" t="s">
        <v>1</v>
      </c>
      <c r="K6" s="22" t="s">
        <v>16</v>
      </c>
      <c r="L6" s="22" t="s">
        <v>39</v>
      </c>
      <c r="M6" s="563"/>
      <c r="N6" s="558"/>
      <c r="O6" s="554"/>
      <c r="P6" s="556"/>
      <c r="Q6" s="556"/>
      <c r="R6" s="556"/>
      <c r="S6" s="556"/>
      <c r="T6" s="556"/>
      <c r="U6" s="635"/>
    </row>
    <row r="7" spans="1:21" ht="12.75">
      <c r="A7" s="534" t="s">
        <v>458</v>
      </c>
      <c r="B7" s="535"/>
      <c r="C7" s="536"/>
      <c r="D7" s="537"/>
      <c r="E7" s="537"/>
      <c r="F7" s="537"/>
      <c r="G7" s="537"/>
      <c r="H7" s="538"/>
      <c r="I7" s="536"/>
      <c r="J7" s="537"/>
      <c r="K7" s="537"/>
      <c r="L7" s="537"/>
      <c r="M7" s="537"/>
      <c r="N7" s="538"/>
      <c r="O7" s="536"/>
      <c r="P7" s="537"/>
      <c r="Q7" s="537"/>
      <c r="R7" s="537"/>
      <c r="S7" s="537"/>
      <c r="T7" s="537"/>
      <c r="U7" s="538"/>
    </row>
    <row r="8" spans="1:21" ht="12.75" customHeight="1">
      <c r="A8" s="28" t="s">
        <v>711</v>
      </c>
      <c r="B8" s="280" t="s">
        <v>459</v>
      </c>
      <c r="C8" s="24"/>
      <c r="D8" s="12"/>
      <c r="E8" s="12"/>
      <c r="F8" s="12" t="s">
        <v>43</v>
      </c>
      <c r="G8" s="12"/>
      <c r="H8" s="10"/>
      <c r="I8" s="25">
        <v>2</v>
      </c>
      <c r="J8" s="15"/>
      <c r="K8" s="15"/>
      <c r="L8" s="26"/>
      <c r="M8" s="27">
        <v>3</v>
      </c>
      <c r="N8" s="27" t="s">
        <v>44</v>
      </c>
      <c r="O8" s="91" t="s">
        <v>712</v>
      </c>
      <c r="P8" s="466" t="s">
        <v>459</v>
      </c>
      <c r="Q8" s="13"/>
      <c r="R8" s="11"/>
      <c r="S8" s="13"/>
      <c r="T8" s="13"/>
      <c r="U8" s="463" t="s">
        <v>708</v>
      </c>
    </row>
    <row r="9" spans="1:21" ht="12.75" customHeight="1">
      <c r="A9" s="28" t="s">
        <v>712</v>
      </c>
      <c r="B9" s="280" t="s">
        <v>459</v>
      </c>
      <c r="C9" s="24"/>
      <c r="D9" s="12"/>
      <c r="E9" s="12"/>
      <c r="F9" s="12" t="s">
        <v>43</v>
      </c>
      <c r="G9" s="12"/>
      <c r="H9" s="10"/>
      <c r="I9" s="25"/>
      <c r="J9" s="15">
        <v>2</v>
      </c>
      <c r="K9" s="15"/>
      <c r="L9" s="26"/>
      <c r="M9" s="27">
        <v>3</v>
      </c>
      <c r="N9" s="27" t="s">
        <v>45</v>
      </c>
      <c r="O9" s="14"/>
      <c r="P9" s="88"/>
      <c r="Q9" s="13"/>
      <c r="R9" s="11"/>
      <c r="S9" s="13"/>
      <c r="T9" s="13"/>
      <c r="U9" s="463" t="s">
        <v>708</v>
      </c>
    </row>
    <row r="10" spans="1:21" ht="12.75" customHeight="1">
      <c r="A10" s="28" t="s">
        <v>713</v>
      </c>
      <c r="B10" s="51" t="s">
        <v>104</v>
      </c>
      <c r="C10" s="24"/>
      <c r="D10" s="12"/>
      <c r="E10" s="12" t="s">
        <v>43</v>
      </c>
      <c r="F10" s="12"/>
      <c r="G10" s="12"/>
      <c r="H10" s="10"/>
      <c r="I10" s="25">
        <v>2</v>
      </c>
      <c r="J10" s="15"/>
      <c r="K10" s="15"/>
      <c r="L10" s="26"/>
      <c r="M10" s="27">
        <v>3</v>
      </c>
      <c r="N10" s="27" t="s">
        <v>44</v>
      </c>
      <c r="O10" s="91" t="s">
        <v>714</v>
      </c>
      <c r="P10" s="466" t="s">
        <v>104</v>
      </c>
      <c r="Q10" s="13"/>
      <c r="R10" s="11"/>
      <c r="S10" s="13"/>
      <c r="T10" s="13"/>
      <c r="U10" s="463" t="s">
        <v>706</v>
      </c>
    </row>
    <row r="11" spans="1:21" ht="12.75" customHeight="1">
      <c r="A11" s="28" t="s">
        <v>714</v>
      </c>
      <c r="B11" s="280" t="s">
        <v>104</v>
      </c>
      <c r="C11" s="24"/>
      <c r="D11" s="12"/>
      <c r="E11" s="12" t="s">
        <v>43</v>
      </c>
      <c r="F11" s="12"/>
      <c r="G11" s="12"/>
      <c r="H11" s="10"/>
      <c r="I11" s="25"/>
      <c r="J11" s="15">
        <v>1</v>
      </c>
      <c r="K11" s="15"/>
      <c r="L11" s="26"/>
      <c r="M11" s="27">
        <v>2</v>
      </c>
      <c r="N11" s="27" t="s">
        <v>45</v>
      </c>
      <c r="O11" s="19"/>
      <c r="P11" s="285"/>
      <c r="Q11" s="13"/>
      <c r="R11" s="11"/>
      <c r="S11" s="13"/>
      <c r="T11" s="13"/>
      <c r="U11" s="463" t="s">
        <v>706</v>
      </c>
    </row>
    <row r="12" spans="1:21" ht="12.75" customHeight="1">
      <c r="A12" s="28" t="s">
        <v>715</v>
      </c>
      <c r="B12" s="89" t="s">
        <v>460</v>
      </c>
      <c r="C12" s="24"/>
      <c r="D12" s="12"/>
      <c r="E12" s="12" t="s">
        <v>43</v>
      </c>
      <c r="F12" s="12"/>
      <c r="G12" s="12"/>
      <c r="H12" s="10"/>
      <c r="I12" s="25">
        <v>2</v>
      </c>
      <c r="J12" s="15"/>
      <c r="K12" s="15"/>
      <c r="L12" s="26"/>
      <c r="M12" s="27">
        <v>3</v>
      </c>
      <c r="N12" s="27" t="s">
        <v>44</v>
      </c>
      <c r="O12" s="91" t="s">
        <v>716</v>
      </c>
      <c r="P12" s="466" t="s">
        <v>460</v>
      </c>
      <c r="Q12" s="13"/>
      <c r="R12" s="11"/>
      <c r="S12" s="13"/>
      <c r="T12" s="13"/>
      <c r="U12" s="463" t="s">
        <v>709</v>
      </c>
    </row>
    <row r="13" spans="1:21" ht="12.75" customHeight="1">
      <c r="A13" s="28" t="s">
        <v>716</v>
      </c>
      <c r="B13" s="280" t="s">
        <v>460</v>
      </c>
      <c r="C13" s="24"/>
      <c r="D13" s="12"/>
      <c r="E13" s="12" t="s">
        <v>43</v>
      </c>
      <c r="F13" s="12"/>
      <c r="G13" s="12"/>
      <c r="H13" s="10"/>
      <c r="I13" s="25"/>
      <c r="J13" s="15">
        <v>2</v>
      </c>
      <c r="K13" s="15"/>
      <c r="L13" s="26"/>
      <c r="M13" s="27">
        <v>3</v>
      </c>
      <c r="N13" s="27" t="s">
        <v>45</v>
      </c>
      <c r="O13" s="14"/>
      <c r="P13" s="88"/>
      <c r="Q13" s="13"/>
      <c r="R13" s="11"/>
      <c r="S13" s="13"/>
      <c r="T13" s="13"/>
      <c r="U13" s="463" t="s">
        <v>709</v>
      </c>
    </row>
    <row r="14" spans="1:21" ht="12.75" customHeight="1">
      <c r="A14" s="28" t="s">
        <v>717</v>
      </c>
      <c r="B14" s="280" t="s">
        <v>461</v>
      </c>
      <c r="C14" s="24"/>
      <c r="D14" s="12"/>
      <c r="E14" s="12" t="s">
        <v>43</v>
      </c>
      <c r="F14" s="12"/>
      <c r="G14" s="12"/>
      <c r="H14" s="10"/>
      <c r="I14" s="25">
        <v>2</v>
      </c>
      <c r="J14" s="15"/>
      <c r="K14" s="15"/>
      <c r="L14" s="26"/>
      <c r="M14" s="27">
        <v>3</v>
      </c>
      <c r="N14" s="27" t="s">
        <v>44</v>
      </c>
      <c r="O14" s="91" t="s">
        <v>718</v>
      </c>
      <c r="P14" s="466" t="s">
        <v>461</v>
      </c>
      <c r="Q14" s="13"/>
      <c r="R14" s="11"/>
      <c r="S14" s="13"/>
      <c r="T14" s="13"/>
      <c r="U14" s="463" t="s">
        <v>707</v>
      </c>
    </row>
    <row r="15" spans="1:21" ht="12.75" customHeight="1">
      <c r="A15" s="28" t="s">
        <v>718</v>
      </c>
      <c r="B15" s="280" t="s">
        <v>461</v>
      </c>
      <c r="C15" s="24"/>
      <c r="D15" s="12"/>
      <c r="E15" s="12" t="s">
        <v>43</v>
      </c>
      <c r="F15" s="12"/>
      <c r="G15" s="12"/>
      <c r="H15" s="10"/>
      <c r="I15" s="25"/>
      <c r="J15" s="15">
        <v>1</v>
      </c>
      <c r="K15" s="15"/>
      <c r="L15" s="26"/>
      <c r="M15" s="27">
        <v>2</v>
      </c>
      <c r="N15" s="27" t="s">
        <v>45</v>
      </c>
      <c r="O15" s="14"/>
      <c r="P15" s="88"/>
      <c r="Q15" s="13"/>
      <c r="R15" s="11"/>
      <c r="S15" s="13"/>
      <c r="T15" s="13"/>
      <c r="U15" s="463" t="s">
        <v>707</v>
      </c>
    </row>
    <row r="16" spans="1:21" ht="12.75" customHeight="1">
      <c r="A16" s="73" t="s">
        <v>719</v>
      </c>
      <c r="B16" s="280" t="s">
        <v>573</v>
      </c>
      <c r="C16" s="24"/>
      <c r="D16" s="12"/>
      <c r="E16" s="12" t="s">
        <v>43</v>
      </c>
      <c r="F16" s="12"/>
      <c r="G16" s="12"/>
      <c r="H16" s="10"/>
      <c r="I16" s="25">
        <v>2</v>
      </c>
      <c r="J16" s="15"/>
      <c r="K16" s="15"/>
      <c r="L16" s="26"/>
      <c r="M16" s="27">
        <v>3</v>
      </c>
      <c r="N16" s="27" t="s">
        <v>44</v>
      </c>
      <c r="O16" s="14"/>
      <c r="P16" s="88"/>
      <c r="Q16" s="13"/>
      <c r="R16" s="11"/>
      <c r="S16" s="13"/>
      <c r="T16" s="13"/>
      <c r="U16" s="464" t="s">
        <v>272</v>
      </c>
    </row>
    <row r="17" spans="1:21" ht="12.75" customHeight="1">
      <c r="A17" s="73" t="s">
        <v>720</v>
      </c>
      <c r="B17" s="280" t="s">
        <v>462</v>
      </c>
      <c r="C17" s="24"/>
      <c r="D17" s="12"/>
      <c r="E17" s="12"/>
      <c r="F17" s="12" t="s">
        <v>43</v>
      </c>
      <c r="G17" s="12"/>
      <c r="H17" s="10"/>
      <c r="I17" s="25">
        <v>2</v>
      </c>
      <c r="J17" s="15"/>
      <c r="K17" s="15"/>
      <c r="L17" s="26"/>
      <c r="M17" s="27">
        <v>3</v>
      </c>
      <c r="N17" s="27" t="s">
        <v>44</v>
      </c>
      <c r="O17" s="14"/>
      <c r="P17" s="88"/>
      <c r="Q17" s="13"/>
      <c r="R17" s="11"/>
      <c r="S17" s="13"/>
      <c r="T17" s="13"/>
      <c r="U17" s="464" t="s">
        <v>615</v>
      </c>
    </row>
    <row r="18" spans="1:21" ht="12.75" customHeight="1">
      <c r="A18" s="73" t="s">
        <v>721</v>
      </c>
      <c r="B18" s="280" t="s">
        <v>463</v>
      </c>
      <c r="C18" s="24"/>
      <c r="D18" s="12"/>
      <c r="E18" s="12"/>
      <c r="F18" s="12"/>
      <c r="G18" s="12" t="s">
        <v>43</v>
      </c>
      <c r="H18" s="10"/>
      <c r="I18" s="25">
        <v>2</v>
      </c>
      <c r="J18" s="15"/>
      <c r="K18" s="15"/>
      <c r="L18" s="26"/>
      <c r="M18" s="27">
        <v>3</v>
      </c>
      <c r="N18" s="27" t="s">
        <v>44</v>
      </c>
      <c r="O18" s="14"/>
      <c r="P18" s="88"/>
      <c r="Q18" s="13"/>
      <c r="R18" s="11"/>
      <c r="S18" s="13"/>
      <c r="T18" s="13"/>
      <c r="U18" s="464" t="s">
        <v>806</v>
      </c>
    </row>
    <row r="19" spans="1:21" ht="12.75" customHeight="1">
      <c r="A19" s="28" t="s">
        <v>722</v>
      </c>
      <c r="B19" s="280" t="s">
        <v>464</v>
      </c>
      <c r="C19" s="24"/>
      <c r="D19" s="12"/>
      <c r="E19" s="12"/>
      <c r="F19" s="12" t="s">
        <v>43</v>
      </c>
      <c r="G19" s="12"/>
      <c r="H19" s="10"/>
      <c r="I19" s="25">
        <v>2</v>
      </c>
      <c r="J19" s="15"/>
      <c r="K19" s="15"/>
      <c r="L19" s="26"/>
      <c r="M19" s="27">
        <v>3</v>
      </c>
      <c r="N19" s="27" t="s">
        <v>44</v>
      </c>
      <c r="O19" s="14"/>
      <c r="P19" s="88"/>
      <c r="Q19" s="13"/>
      <c r="R19" s="11"/>
      <c r="S19" s="13"/>
      <c r="T19" s="13"/>
      <c r="U19" s="463" t="s">
        <v>704</v>
      </c>
    </row>
    <row r="20" spans="1:21" ht="12.75" customHeight="1">
      <c r="A20" s="28" t="s">
        <v>723</v>
      </c>
      <c r="B20" s="280" t="s">
        <v>465</v>
      </c>
      <c r="C20" s="24"/>
      <c r="D20" s="12"/>
      <c r="E20" s="12"/>
      <c r="F20" s="12"/>
      <c r="G20" s="12" t="s">
        <v>43</v>
      </c>
      <c r="H20" s="10"/>
      <c r="I20" s="25">
        <v>2</v>
      </c>
      <c r="J20" s="15"/>
      <c r="K20" s="15"/>
      <c r="L20" s="26"/>
      <c r="M20" s="27">
        <v>3</v>
      </c>
      <c r="N20" s="27" t="s">
        <v>69</v>
      </c>
      <c r="O20" s="14"/>
      <c r="P20" s="88"/>
      <c r="Q20" s="13"/>
      <c r="R20" s="11"/>
      <c r="S20" s="13"/>
      <c r="T20" s="13"/>
      <c r="U20" s="463" t="s">
        <v>704</v>
      </c>
    </row>
    <row r="21" spans="1:21" ht="12.75" customHeight="1">
      <c r="A21" s="28" t="s">
        <v>724</v>
      </c>
      <c r="B21" s="280" t="s">
        <v>466</v>
      </c>
      <c r="C21" s="24"/>
      <c r="D21" s="12"/>
      <c r="E21" s="12"/>
      <c r="F21" s="12"/>
      <c r="G21" s="12"/>
      <c r="H21" s="10" t="s">
        <v>43</v>
      </c>
      <c r="I21" s="25">
        <v>2</v>
      </c>
      <c r="J21" s="15"/>
      <c r="K21" s="15"/>
      <c r="L21" s="26"/>
      <c r="M21" s="27">
        <v>3</v>
      </c>
      <c r="N21" s="27" t="s">
        <v>69</v>
      </c>
      <c r="O21" s="14"/>
      <c r="P21" s="88"/>
      <c r="Q21" s="13"/>
      <c r="R21" s="11"/>
      <c r="S21" s="13"/>
      <c r="T21" s="13"/>
      <c r="U21" s="463" t="s">
        <v>704</v>
      </c>
    </row>
    <row r="22" spans="1:21" ht="12.75" customHeight="1">
      <c r="A22" s="28" t="s">
        <v>725</v>
      </c>
      <c r="B22" s="280" t="s">
        <v>467</v>
      </c>
      <c r="C22" s="24"/>
      <c r="D22" s="12"/>
      <c r="E22" s="12"/>
      <c r="F22" s="12" t="s">
        <v>43</v>
      </c>
      <c r="G22" s="12"/>
      <c r="H22" s="10"/>
      <c r="I22" s="25">
        <v>2</v>
      </c>
      <c r="J22" s="15"/>
      <c r="K22" s="15"/>
      <c r="L22" s="26"/>
      <c r="M22" s="27">
        <v>3</v>
      </c>
      <c r="N22" s="27" t="s">
        <v>44</v>
      </c>
      <c r="O22" s="14"/>
      <c r="P22" s="88"/>
      <c r="Q22" s="13"/>
      <c r="R22" s="11"/>
      <c r="S22" s="13"/>
      <c r="T22" s="13"/>
      <c r="U22" s="463" t="s">
        <v>224</v>
      </c>
    </row>
    <row r="23" spans="1:21" ht="12.75" customHeight="1">
      <c r="A23" s="28" t="s">
        <v>726</v>
      </c>
      <c r="B23" s="280" t="s">
        <v>468</v>
      </c>
      <c r="C23" s="24"/>
      <c r="D23" s="12"/>
      <c r="E23" s="12"/>
      <c r="F23" s="12"/>
      <c r="G23" s="12"/>
      <c r="H23" s="10" t="s">
        <v>43</v>
      </c>
      <c r="I23" s="25">
        <v>1</v>
      </c>
      <c r="J23" s="15"/>
      <c r="K23" s="15"/>
      <c r="L23" s="26"/>
      <c r="M23" s="27">
        <v>1</v>
      </c>
      <c r="N23" s="27" t="s">
        <v>44</v>
      </c>
      <c r="O23" s="91" t="s">
        <v>727</v>
      </c>
      <c r="P23" s="466" t="s">
        <v>468</v>
      </c>
      <c r="Q23" s="13"/>
      <c r="R23" s="11"/>
      <c r="S23" s="13"/>
      <c r="T23" s="13"/>
      <c r="U23" s="463" t="s">
        <v>707</v>
      </c>
    </row>
    <row r="24" spans="1:21" ht="12.75" customHeight="1">
      <c r="A24" s="28" t="s">
        <v>727</v>
      </c>
      <c r="B24" s="280" t="s">
        <v>468</v>
      </c>
      <c r="C24" s="24"/>
      <c r="D24" s="12"/>
      <c r="E24" s="12"/>
      <c r="F24" s="12"/>
      <c r="G24" s="12"/>
      <c r="H24" s="10" t="s">
        <v>43</v>
      </c>
      <c r="I24" s="25"/>
      <c r="J24" s="15">
        <v>2</v>
      </c>
      <c r="K24" s="15"/>
      <c r="L24" s="26"/>
      <c r="M24" s="27">
        <v>2</v>
      </c>
      <c r="N24" s="27" t="s">
        <v>45</v>
      </c>
      <c r="O24" s="14"/>
      <c r="P24" s="88"/>
      <c r="Q24" s="13"/>
      <c r="R24" s="11"/>
      <c r="S24" s="13"/>
      <c r="T24" s="13"/>
      <c r="U24" s="463" t="s">
        <v>707</v>
      </c>
    </row>
    <row r="25" spans="1:21" ht="12.75" customHeight="1">
      <c r="A25" s="28" t="s">
        <v>728</v>
      </c>
      <c r="B25" s="286" t="s">
        <v>469</v>
      </c>
      <c r="C25" s="24"/>
      <c r="D25" s="12"/>
      <c r="E25" s="12"/>
      <c r="F25" s="12"/>
      <c r="G25" s="12" t="s">
        <v>43</v>
      </c>
      <c r="H25" s="10"/>
      <c r="I25" s="25">
        <v>2</v>
      </c>
      <c r="J25" s="15"/>
      <c r="K25" s="15"/>
      <c r="L25" s="26"/>
      <c r="M25" s="27">
        <v>3</v>
      </c>
      <c r="N25" s="27" t="s">
        <v>44</v>
      </c>
      <c r="O25" s="91" t="s">
        <v>729</v>
      </c>
      <c r="P25" s="514" t="s">
        <v>469</v>
      </c>
      <c r="Q25" s="13"/>
      <c r="R25" s="11"/>
      <c r="S25" s="13"/>
      <c r="T25" s="13"/>
      <c r="U25" s="463" t="s">
        <v>709</v>
      </c>
    </row>
    <row r="26" spans="1:21" ht="12.75" customHeight="1">
      <c r="A26" s="28" t="s">
        <v>729</v>
      </c>
      <c r="B26" s="286" t="s">
        <v>469</v>
      </c>
      <c r="C26" s="24"/>
      <c r="D26" s="12"/>
      <c r="E26" s="12"/>
      <c r="F26" s="12"/>
      <c r="G26" s="12" t="s">
        <v>43</v>
      </c>
      <c r="H26" s="10"/>
      <c r="I26" s="25"/>
      <c r="J26" s="15">
        <v>2</v>
      </c>
      <c r="K26" s="15"/>
      <c r="L26" s="26"/>
      <c r="M26" s="27">
        <v>2</v>
      </c>
      <c r="N26" s="27" t="s">
        <v>45</v>
      </c>
      <c r="O26" s="14"/>
      <c r="P26" s="88"/>
      <c r="Q26" s="13"/>
      <c r="R26" s="11"/>
      <c r="S26" s="13"/>
      <c r="T26" s="13"/>
      <c r="U26" s="463" t="s">
        <v>709</v>
      </c>
    </row>
    <row r="27" spans="1:21" ht="12.75" customHeight="1">
      <c r="A27" s="28" t="s">
        <v>730</v>
      </c>
      <c r="B27" s="280" t="s">
        <v>470</v>
      </c>
      <c r="C27" s="24"/>
      <c r="D27" s="12"/>
      <c r="E27" s="12"/>
      <c r="F27" s="12"/>
      <c r="G27" s="12" t="s">
        <v>43</v>
      </c>
      <c r="H27" s="10"/>
      <c r="I27" s="25">
        <v>1</v>
      </c>
      <c r="J27" s="15"/>
      <c r="K27" s="15"/>
      <c r="L27" s="26"/>
      <c r="M27" s="27">
        <v>1</v>
      </c>
      <c r="N27" s="27" t="s">
        <v>44</v>
      </c>
      <c r="O27" s="91" t="s">
        <v>731</v>
      </c>
      <c r="P27" s="466" t="s">
        <v>470</v>
      </c>
      <c r="Q27" s="13"/>
      <c r="R27" s="11"/>
      <c r="S27" s="13"/>
      <c r="T27" s="13"/>
      <c r="U27" s="464" t="s">
        <v>704</v>
      </c>
    </row>
    <row r="28" spans="1:21" ht="12.75" customHeight="1">
      <c r="A28" s="28" t="s">
        <v>731</v>
      </c>
      <c r="B28" s="280" t="s">
        <v>470</v>
      </c>
      <c r="C28" s="24"/>
      <c r="D28" s="12"/>
      <c r="E28" s="12"/>
      <c r="F28" s="12"/>
      <c r="G28" s="12" t="s">
        <v>43</v>
      </c>
      <c r="H28" s="10"/>
      <c r="I28" s="25"/>
      <c r="J28" s="15">
        <v>2</v>
      </c>
      <c r="K28" s="15"/>
      <c r="L28" s="26"/>
      <c r="M28" s="27">
        <v>2</v>
      </c>
      <c r="N28" s="27" t="s">
        <v>45</v>
      </c>
      <c r="O28" s="14"/>
      <c r="P28" s="88"/>
      <c r="Q28" s="13"/>
      <c r="R28" s="11"/>
      <c r="S28" s="13"/>
      <c r="T28" s="13"/>
      <c r="U28" s="464" t="s">
        <v>704</v>
      </c>
    </row>
    <row r="29" spans="1:21" ht="12.75" customHeight="1">
      <c r="A29" s="28" t="s">
        <v>732</v>
      </c>
      <c r="B29" s="280" t="s">
        <v>471</v>
      </c>
      <c r="C29" s="24"/>
      <c r="D29" s="12"/>
      <c r="E29" s="12"/>
      <c r="F29" s="12"/>
      <c r="G29" s="12"/>
      <c r="H29" s="10" t="s">
        <v>43</v>
      </c>
      <c r="I29" s="25">
        <v>2</v>
      </c>
      <c r="J29" s="15"/>
      <c r="K29" s="15"/>
      <c r="L29" s="26"/>
      <c r="M29" s="27">
        <v>3</v>
      </c>
      <c r="N29" s="27" t="s">
        <v>44</v>
      </c>
      <c r="O29" s="91" t="s">
        <v>733</v>
      </c>
      <c r="P29" s="466" t="s">
        <v>471</v>
      </c>
      <c r="Q29" s="13"/>
      <c r="R29" s="11"/>
      <c r="S29" s="13"/>
      <c r="T29" s="13"/>
      <c r="U29" s="463" t="s">
        <v>709</v>
      </c>
    </row>
    <row r="30" spans="1:21" ht="12.75" customHeight="1">
      <c r="A30" s="28" t="s">
        <v>733</v>
      </c>
      <c r="B30" s="280" t="s">
        <v>471</v>
      </c>
      <c r="C30" s="24"/>
      <c r="D30" s="12"/>
      <c r="E30" s="12"/>
      <c r="F30" s="12"/>
      <c r="G30" s="12"/>
      <c r="H30" s="10" t="s">
        <v>43</v>
      </c>
      <c r="I30" s="25"/>
      <c r="J30" s="15">
        <v>2</v>
      </c>
      <c r="K30" s="15"/>
      <c r="L30" s="26"/>
      <c r="M30" s="27">
        <v>2</v>
      </c>
      <c r="N30" s="27" t="s">
        <v>45</v>
      </c>
      <c r="O30" s="14"/>
      <c r="P30" s="88"/>
      <c r="Q30" s="13"/>
      <c r="R30" s="11"/>
      <c r="S30" s="13"/>
      <c r="T30" s="13"/>
      <c r="U30" s="463" t="s">
        <v>709</v>
      </c>
    </row>
    <row r="31" spans="1:21" ht="12.75" customHeight="1">
      <c r="A31" s="28" t="s">
        <v>734</v>
      </c>
      <c r="B31" s="280" t="s">
        <v>472</v>
      </c>
      <c r="C31" s="24"/>
      <c r="D31" s="12"/>
      <c r="E31" s="12"/>
      <c r="F31" s="12"/>
      <c r="G31" s="12" t="s">
        <v>43</v>
      </c>
      <c r="H31" s="10"/>
      <c r="I31" s="25">
        <v>2</v>
      </c>
      <c r="J31" s="15"/>
      <c r="K31" s="15"/>
      <c r="L31" s="26"/>
      <c r="M31" s="27">
        <v>3</v>
      </c>
      <c r="N31" s="27" t="s">
        <v>44</v>
      </c>
      <c r="O31" s="91" t="s">
        <v>736</v>
      </c>
      <c r="P31" s="466" t="s">
        <v>472</v>
      </c>
      <c r="Q31" s="13"/>
      <c r="R31" s="11"/>
      <c r="S31" s="13"/>
      <c r="T31" s="13"/>
      <c r="U31" s="465" t="s">
        <v>705</v>
      </c>
    </row>
    <row r="32" spans="1:21" ht="12.75" customHeight="1">
      <c r="A32" s="28" t="s">
        <v>736</v>
      </c>
      <c r="B32" s="280" t="s">
        <v>472</v>
      </c>
      <c r="C32" s="24"/>
      <c r="D32" s="12"/>
      <c r="E32" s="12"/>
      <c r="F32" s="12"/>
      <c r="G32" s="12" t="s">
        <v>43</v>
      </c>
      <c r="H32" s="10"/>
      <c r="I32" s="25"/>
      <c r="J32" s="15">
        <v>3</v>
      </c>
      <c r="K32" s="15"/>
      <c r="L32" s="26"/>
      <c r="M32" s="27">
        <v>3</v>
      </c>
      <c r="N32" s="27" t="s">
        <v>45</v>
      </c>
      <c r="O32" s="14"/>
      <c r="P32" s="88"/>
      <c r="Q32" s="13"/>
      <c r="R32" s="11"/>
      <c r="S32" s="13"/>
      <c r="T32" s="13"/>
      <c r="U32" s="465" t="s">
        <v>705</v>
      </c>
    </row>
    <row r="33" spans="1:21" ht="12.75" customHeight="1">
      <c r="A33" s="28" t="s">
        <v>737</v>
      </c>
      <c r="B33" s="280" t="s">
        <v>473</v>
      </c>
      <c r="C33" s="24"/>
      <c r="D33" s="12"/>
      <c r="E33" s="12"/>
      <c r="F33" s="12"/>
      <c r="G33" s="12"/>
      <c r="H33" s="10" t="s">
        <v>43</v>
      </c>
      <c r="I33" s="25">
        <v>2</v>
      </c>
      <c r="J33" s="15"/>
      <c r="K33" s="15"/>
      <c r="L33" s="26"/>
      <c r="M33" s="27">
        <v>3</v>
      </c>
      <c r="N33" s="27" t="s">
        <v>44</v>
      </c>
      <c r="O33" s="91" t="s">
        <v>738</v>
      </c>
      <c r="P33" s="466" t="s">
        <v>473</v>
      </c>
      <c r="Q33" s="13"/>
      <c r="R33" s="283"/>
      <c r="S33" s="13"/>
      <c r="T33" s="13"/>
      <c r="U33" s="463" t="s">
        <v>704</v>
      </c>
    </row>
    <row r="34" spans="1:21" ht="12.75" customHeight="1">
      <c r="A34" s="28" t="s">
        <v>738</v>
      </c>
      <c r="B34" s="280" t="s">
        <v>473</v>
      </c>
      <c r="C34" s="24"/>
      <c r="D34" s="12"/>
      <c r="E34" s="12"/>
      <c r="F34" s="12"/>
      <c r="G34" s="12"/>
      <c r="H34" s="10" t="s">
        <v>43</v>
      </c>
      <c r="I34" s="25"/>
      <c r="J34" s="15">
        <v>2</v>
      </c>
      <c r="K34" s="15"/>
      <c r="L34" s="26"/>
      <c r="M34" s="27">
        <v>2</v>
      </c>
      <c r="N34" s="27" t="s">
        <v>45</v>
      </c>
      <c r="O34" s="65" t="s">
        <v>860</v>
      </c>
      <c r="P34" s="57" t="s">
        <v>134</v>
      </c>
      <c r="Q34" s="13"/>
      <c r="R34" s="11"/>
      <c r="S34" s="13"/>
      <c r="T34" s="13"/>
      <c r="U34" s="463" t="s">
        <v>704</v>
      </c>
    </row>
    <row r="35" spans="1:21" ht="12.75" customHeight="1">
      <c r="A35" s="28" t="s">
        <v>735</v>
      </c>
      <c r="B35" s="280" t="s">
        <v>474</v>
      </c>
      <c r="C35" s="24"/>
      <c r="D35" s="12"/>
      <c r="E35" s="12"/>
      <c r="F35" s="12" t="s">
        <v>43</v>
      </c>
      <c r="G35" s="12"/>
      <c r="H35" s="10"/>
      <c r="I35" s="25">
        <v>1</v>
      </c>
      <c r="J35" s="15"/>
      <c r="K35" s="15"/>
      <c r="L35" s="26"/>
      <c r="M35" s="27">
        <v>2</v>
      </c>
      <c r="N35" s="27" t="s">
        <v>44</v>
      </c>
      <c r="O35" s="91" t="s">
        <v>739</v>
      </c>
      <c r="P35" s="466" t="s">
        <v>474</v>
      </c>
      <c r="Q35" s="13"/>
      <c r="R35" s="11"/>
      <c r="S35" s="13"/>
      <c r="T35" s="13"/>
      <c r="U35" s="463" t="s">
        <v>706</v>
      </c>
    </row>
    <row r="36" spans="1:21" ht="12.75" customHeight="1">
      <c r="A36" s="28" t="s">
        <v>739</v>
      </c>
      <c r="B36" s="280" t="s">
        <v>474</v>
      </c>
      <c r="C36" s="24"/>
      <c r="D36" s="12"/>
      <c r="E36" s="12"/>
      <c r="F36" s="12" t="s">
        <v>43</v>
      </c>
      <c r="G36" s="12"/>
      <c r="H36" s="10"/>
      <c r="I36" s="25"/>
      <c r="J36" s="15">
        <v>2</v>
      </c>
      <c r="K36" s="15"/>
      <c r="L36" s="26"/>
      <c r="M36" s="27">
        <v>3</v>
      </c>
      <c r="N36" s="27" t="s">
        <v>45</v>
      </c>
      <c r="O36" s="14"/>
      <c r="P36" s="88"/>
      <c r="Q36" s="13"/>
      <c r="R36" s="11"/>
      <c r="S36" s="13"/>
      <c r="T36" s="13"/>
      <c r="U36" s="463" t="s">
        <v>706</v>
      </c>
    </row>
    <row r="37" spans="1:21" ht="12.75" customHeight="1">
      <c r="A37" s="73" t="s">
        <v>868</v>
      </c>
      <c r="B37" s="280" t="s">
        <v>475</v>
      </c>
      <c r="C37" s="24"/>
      <c r="D37" s="12"/>
      <c r="E37" s="12" t="s">
        <v>43</v>
      </c>
      <c r="F37" s="12"/>
      <c r="G37" s="12"/>
      <c r="H37" s="10"/>
      <c r="I37" s="25"/>
      <c r="J37" s="15">
        <v>2</v>
      </c>
      <c r="K37" s="15"/>
      <c r="L37" s="26"/>
      <c r="M37" s="27">
        <v>3</v>
      </c>
      <c r="N37" s="27" t="s">
        <v>45</v>
      </c>
      <c r="O37" s="14"/>
      <c r="P37" s="88"/>
      <c r="Q37" s="13"/>
      <c r="R37" s="11"/>
      <c r="S37" s="13"/>
      <c r="T37" s="13"/>
      <c r="U37" s="463" t="s">
        <v>707</v>
      </c>
    </row>
    <row r="38" spans="1:21" ht="12.75" customHeight="1">
      <c r="A38" s="73" t="s">
        <v>869</v>
      </c>
      <c r="B38" s="280" t="s">
        <v>476</v>
      </c>
      <c r="C38" s="24"/>
      <c r="D38" s="12"/>
      <c r="E38" s="12"/>
      <c r="F38" s="12" t="s">
        <v>43</v>
      </c>
      <c r="G38" s="12"/>
      <c r="H38" s="10"/>
      <c r="I38" s="25"/>
      <c r="J38" s="15">
        <v>2</v>
      </c>
      <c r="K38" s="15"/>
      <c r="L38" s="26"/>
      <c r="M38" s="27">
        <v>3</v>
      </c>
      <c r="N38" s="27" t="s">
        <v>45</v>
      </c>
      <c r="O38" s="362" t="s">
        <v>868</v>
      </c>
      <c r="P38" s="468" t="s">
        <v>475</v>
      </c>
      <c r="Q38" s="13"/>
      <c r="R38" s="11"/>
      <c r="S38" s="13"/>
      <c r="T38" s="13"/>
      <c r="U38" s="463" t="s">
        <v>707</v>
      </c>
    </row>
    <row r="39" spans="1:21" ht="12.75" customHeight="1">
      <c r="A39" s="28" t="s">
        <v>740</v>
      </c>
      <c r="B39" s="280" t="s">
        <v>103</v>
      </c>
      <c r="C39" s="24"/>
      <c r="D39" s="12"/>
      <c r="E39" s="12"/>
      <c r="F39" s="12" t="s">
        <v>43</v>
      </c>
      <c r="G39" s="12"/>
      <c r="H39" s="10"/>
      <c r="I39" s="25">
        <v>2</v>
      </c>
      <c r="J39" s="15"/>
      <c r="K39" s="15"/>
      <c r="L39" s="26"/>
      <c r="M39" s="27">
        <v>2</v>
      </c>
      <c r="N39" s="27" t="s">
        <v>44</v>
      </c>
      <c r="O39" s="14"/>
      <c r="P39" s="88"/>
      <c r="Q39" s="13"/>
      <c r="R39" s="11"/>
      <c r="S39" s="13"/>
      <c r="T39" s="13"/>
      <c r="U39" s="463" t="s">
        <v>710</v>
      </c>
    </row>
    <row r="40" spans="1:21" ht="12.75" customHeight="1">
      <c r="A40" s="28" t="s">
        <v>741</v>
      </c>
      <c r="B40" s="280" t="s">
        <v>477</v>
      </c>
      <c r="C40" s="24"/>
      <c r="D40" s="12"/>
      <c r="E40" s="12" t="s">
        <v>43</v>
      </c>
      <c r="F40" s="12"/>
      <c r="G40" s="12"/>
      <c r="H40" s="10"/>
      <c r="I40" s="25">
        <v>1</v>
      </c>
      <c r="J40" s="15"/>
      <c r="K40" s="15"/>
      <c r="L40" s="26"/>
      <c r="M40" s="27">
        <v>1</v>
      </c>
      <c r="N40" s="396" t="s">
        <v>800</v>
      </c>
      <c r="O40" s="13"/>
      <c r="P40" s="88"/>
      <c r="Q40" s="13"/>
      <c r="R40" s="11"/>
      <c r="S40" s="13"/>
      <c r="T40" s="13"/>
      <c r="U40" s="463" t="s">
        <v>709</v>
      </c>
    </row>
    <row r="41" spans="1:21" ht="12.75">
      <c r="A41" s="517" t="s">
        <v>46</v>
      </c>
      <c r="B41" s="518"/>
      <c r="C41" s="256">
        <f aca="true" t="shared" si="0" ref="C41:H41">SUMIF(C8:C40,"=x",$I8:$I40)+SUMIF(C8:C40,"=x",$J8:$J40)+SUMIF(C8:C40,"=x",$K8:$K40)</f>
        <v>0</v>
      </c>
      <c r="D41" s="257">
        <f t="shared" si="0"/>
        <v>0</v>
      </c>
      <c r="E41" s="257">
        <f t="shared" si="0"/>
        <v>15</v>
      </c>
      <c r="F41" s="257">
        <f t="shared" si="0"/>
        <v>17</v>
      </c>
      <c r="G41" s="257">
        <f t="shared" si="0"/>
        <v>16</v>
      </c>
      <c r="H41" s="266">
        <f t="shared" si="0"/>
        <v>13</v>
      </c>
      <c r="I41" s="519">
        <f>SUM(C41:H41)</f>
        <v>61</v>
      </c>
      <c r="J41" s="520"/>
      <c r="K41" s="520"/>
      <c r="L41" s="520"/>
      <c r="M41" s="520"/>
      <c r="N41" s="521"/>
      <c r="O41" s="539"/>
      <c r="P41" s="540"/>
      <c r="Q41" s="540"/>
      <c r="R41" s="540"/>
      <c r="S41" s="540"/>
      <c r="T41" s="540"/>
      <c r="U41" s="541"/>
    </row>
    <row r="42" spans="1:21" ht="12.75">
      <c r="A42" s="530" t="s">
        <v>47</v>
      </c>
      <c r="B42" s="531"/>
      <c r="C42" s="259">
        <f aca="true" t="shared" si="1" ref="C42:H42">SUMIF(C8:C40,"=x",$M8:$M40)</f>
        <v>0</v>
      </c>
      <c r="D42" s="260">
        <f t="shared" si="1"/>
        <v>0</v>
      </c>
      <c r="E42" s="260">
        <f t="shared" si="1"/>
        <v>23</v>
      </c>
      <c r="F42" s="260">
        <f t="shared" si="1"/>
        <v>25</v>
      </c>
      <c r="G42" s="260">
        <f t="shared" si="1"/>
        <v>20</v>
      </c>
      <c r="H42" s="270">
        <f t="shared" si="1"/>
        <v>16</v>
      </c>
      <c r="I42" s="527">
        <f>SUM(C42:H42)</f>
        <v>84</v>
      </c>
      <c r="J42" s="532"/>
      <c r="K42" s="532"/>
      <c r="L42" s="532"/>
      <c r="M42" s="532"/>
      <c r="N42" s="533"/>
      <c r="O42" s="539"/>
      <c r="P42" s="540"/>
      <c r="Q42" s="540"/>
      <c r="R42" s="540"/>
      <c r="S42" s="540"/>
      <c r="T42" s="540"/>
      <c r="U42" s="541"/>
    </row>
    <row r="43" spans="1:21" ht="12.75">
      <c r="A43" s="545" t="s">
        <v>48</v>
      </c>
      <c r="B43" s="546"/>
      <c r="C43" s="262">
        <f>SUMPRODUCT(--(C8:C40="x"),--($N8:$N40="K"))</f>
        <v>0</v>
      </c>
      <c r="D43" s="263">
        <f>SUMPRODUCT(--(D$8:D$40="x"),--($N$8:$N$40="K"))</f>
        <v>0</v>
      </c>
      <c r="E43" s="263">
        <f>SUMPRODUCT(--(E$8:E$40="x"),--($N$8:$N$40="K"))</f>
        <v>4</v>
      </c>
      <c r="F43" s="263">
        <f>SUMPRODUCT(--(F$8:F$40="x"),--($N$8:$N$40="K"))</f>
        <v>6</v>
      </c>
      <c r="G43" s="263">
        <f>SUMPRODUCT(--(G$8:G$40="x"),--($N$8:$N$40="K"))</f>
        <v>4</v>
      </c>
      <c r="H43" s="371">
        <f>SUMPRODUCT(--(H$8:H$40="x"),--($N$8:$N$40="K"))</f>
        <v>3</v>
      </c>
      <c r="I43" s="542">
        <f>SUM(C43:H43)</f>
        <v>17</v>
      </c>
      <c r="J43" s="543"/>
      <c r="K43" s="543"/>
      <c r="L43" s="543"/>
      <c r="M43" s="543"/>
      <c r="N43" s="544"/>
      <c r="O43" s="539"/>
      <c r="P43" s="540"/>
      <c r="Q43" s="540"/>
      <c r="R43" s="540"/>
      <c r="S43" s="540"/>
      <c r="T43" s="540"/>
      <c r="U43" s="541"/>
    </row>
    <row r="44" spans="1:21" ht="12.75">
      <c r="A44" s="534" t="s">
        <v>755</v>
      </c>
      <c r="B44" s="535"/>
      <c r="C44" s="536"/>
      <c r="D44" s="537"/>
      <c r="E44" s="537"/>
      <c r="F44" s="537"/>
      <c r="G44" s="537"/>
      <c r="H44" s="538"/>
      <c r="I44" s="536"/>
      <c r="J44" s="537"/>
      <c r="K44" s="537"/>
      <c r="L44" s="537"/>
      <c r="M44" s="537"/>
      <c r="N44" s="538"/>
      <c r="O44" s="536"/>
      <c r="P44" s="537"/>
      <c r="Q44" s="537"/>
      <c r="R44" s="537"/>
      <c r="S44" s="537"/>
      <c r="T44" s="537"/>
      <c r="U44" s="538"/>
    </row>
    <row r="45" spans="1:21" ht="12.75" customHeight="1">
      <c r="A45" s="28" t="s">
        <v>742</v>
      </c>
      <c r="B45" s="52" t="s">
        <v>478</v>
      </c>
      <c r="C45" s="24"/>
      <c r="D45" s="12"/>
      <c r="E45" s="12"/>
      <c r="F45" s="12"/>
      <c r="G45" s="12" t="s">
        <v>43</v>
      </c>
      <c r="H45" s="10"/>
      <c r="I45" s="25">
        <v>2</v>
      </c>
      <c r="J45" s="15"/>
      <c r="K45" s="15"/>
      <c r="L45" s="26"/>
      <c r="M45" s="27">
        <v>2</v>
      </c>
      <c r="N45" s="27" t="s">
        <v>69</v>
      </c>
      <c r="O45" s="14"/>
      <c r="P45" s="287"/>
      <c r="Q45" s="13"/>
      <c r="R45" s="11"/>
      <c r="S45" s="13"/>
      <c r="T45" s="13"/>
      <c r="U45" s="29" t="s">
        <v>708</v>
      </c>
    </row>
    <row r="46" spans="1:21" ht="12.75" customHeight="1">
      <c r="A46" s="28" t="s">
        <v>743</v>
      </c>
      <c r="B46" s="51" t="s">
        <v>479</v>
      </c>
      <c r="C46" s="24"/>
      <c r="D46" s="12"/>
      <c r="E46" s="12"/>
      <c r="F46" s="12"/>
      <c r="G46" s="12"/>
      <c r="H46" s="10" t="s">
        <v>43</v>
      </c>
      <c r="I46" s="25"/>
      <c r="J46" s="15">
        <v>2</v>
      </c>
      <c r="K46" s="15"/>
      <c r="L46" s="26"/>
      <c r="M46" s="27">
        <v>2</v>
      </c>
      <c r="N46" s="27" t="s">
        <v>45</v>
      </c>
      <c r="O46" s="14"/>
      <c r="P46" s="88"/>
      <c r="Q46" s="13"/>
      <c r="R46" s="11"/>
      <c r="S46" s="13"/>
      <c r="T46" s="13"/>
      <c r="U46" s="29" t="s">
        <v>708</v>
      </c>
    </row>
    <row r="47" spans="1:21" ht="12.75" customHeight="1">
      <c r="A47" s="28" t="s">
        <v>744</v>
      </c>
      <c r="B47" s="51" t="s">
        <v>480</v>
      </c>
      <c r="C47" s="24"/>
      <c r="D47" s="12"/>
      <c r="E47" s="12"/>
      <c r="F47" s="12"/>
      <c r="G47" s="12"/>
      <c r="H47" s="10" t="s">
        <v>43</v>
      </c>
      <c r="I47" s="25"/>
      <c r="J47" s="15">
        <v>2</v>
      </c>
      <c r="K47" s="15"/>
      <c r="L47" s="26"/>
      <c r="M47" s="27">
        <v>2</v>
      </c>
      <c r="N47" s="27" t="s">
        <v>45</v>
      </c>
      <c r="O47" s="14"/>
      <c r="P47" s="11"/>
      <c r="Q47" s="13"/>
      <c r="R47" s="11"/>
      <c r="S47" s="13"/>
      <c r="T47" s="13"/>
      <c r="U47" s="78" t="s">
        <v>709</v>
      </c>
    </row>
    <row r="48" spans="1:21" ht="12.75" customHeight="1">
      <c r="A48" s="28" t="s">
        <v>745</v>
      </c>
      <c r="B48" s="51" t="s">
        <v>481</v>
      </c>
      <c r="C48" s="24"/>
      <c r="D48" s="12"/>
      <c r="E48" s="12"/>
      <c r="F48" s="12"/>
      <c r="G48" s="12" t="s">
        <v>43</v>
      </c>
      <c r="H48" s="10"/>
      <c r="I48" s="25">
        <v>2</v>
      </c>
      <c r="J48" s="15"/>
      <c r="K48" s="15"/>
      <c r="L48" s="26"/>
      <c r="M48" s="27">
        <v>2</v>
      </c>
      <c r="N48" s="27" t="s">
        <v>69</v>
      </c>
      <c r="O48" s="19"/>
      <c r="P48" s="285"/>
      <c r="Q48" s="13"/>
      <c r="R48" s="11"/>
      <c r="S48" s="13"/>
      <c r="T48" s="13"/>
      <c r="U48" s="29" t="s">
        <v>848</v>
      </c>
    </row>
    <row r="49" spans="1:21" ht="12.75" customHeight="1">
      <c r="A49" s="28" t="s">
        <v>166</v>
      </c>
      <c r="B49" s="51" t="s">
        <v>80</v>
      </c>
      <c r="C49" s="24"/>
      <c r="D49" s="12"/>
      <c r="E49" s="12"/>
      <c r="F49" s="12"/>
      <c r="G49" s="12"/>
      <c r="H49" s="10" t="s">
        <v>43</v>
      </c>
      <c r="I49" s="25">
        <v>1</v>
      </c>
      <c r="J49" s="15"/>
      <c r="K49" s="15"/>
      <c r="L49" s="26"/>
      <c r="M49" s="27">
        <v>2</v>
      </c>
      <c r="N49" s="27" t="s">
        <v>69</v>
      </c>
      <c r="O49" s="14"/>
      <c r="P49" s="88"/>
      <c r="Q49" s="13"/>
      <c r="R49" s="11"/>
      <c r="S49" s="13"/>
      <c r="T49" s="13"/>
      <c r="U49" s="29" t="s">
        <v>231</v>
      </c>
    </row>
    <row r="50" spans="1:21" ht="12.75" customHeight="1">
      <c r="A50" s="28" t="s">
        <v>746</v>
      </c>
      <c r="B50" s="51" t="s">
        <v>482</v>
      </c>
      <c r="C50" s="24"/>
      <c r="D50" s="12"/>
      <c r="E50" s="12"/>
      <c r="F50" s="12"/>
      <c r="G50" s="12" t="s">
        <v>43</v>
      </c>
      <c r="H50" s="10"/>
      <c r="I50" s="25">
        <v>2</v>
      </c>
      <c r="J50" s="15"/>
      <c r="K50" s="15"/>
      <c r="L50" s="26"/>
      <c r="M50" s="27">
        <v>2</v>
      </c>
      <c r="N50" s="27" t="s">
        <v>69</v>
      </c>
      <c r="O50" s="14"/>
      <c r="P50" s="88"/>
      <c r="Q50" s="13"/>
      <c r="R50" s="11"/>
      <c r="S50" s="13"/>
      <c r="T50" s="13"/>
      <c r="U50" s="29" t="s">
        <v>224</v>
      </c>
    </row>
    <row r="51" spans="1:21" ht="12.75" customHeight="1">
      <c r="A51" s="28" t="s">
        <v>747</v>
      </c>
      <c r="B51" s="51" t="s">
        <v>483</v>
      </c>
      <c r="C51" s="24"/>
      <c r="D51" s="12"/>
      <c r="E51" s="12"/>
      <c r="F51" s="12"/>
      <c r="G51" s="12"/>
      <c r="H51" s="10" t="s">
        <v>43</v>
      </c>
      <c r="I51" s="25">
        <v>2</v>
      </c>
      <c r="J51" s="15"/>
      <c r="K51" s="15"/>
      <c r="L51" s="26"/>
      <c r="M51" s="27">
        <v>2</v>
      </c>
      <c r="N51" s="27" t="s">
        <v>69</v>
      </c>
      <c r="O51" s="14"/>
      <c r="P51" s="88"/>
      <c r="Q51" s="13"/>
      <c r="R51" s="11"/>
      <c r="S51" s="13"/>
      <c r="T51" s="13"/>
      <c r="U51" s="29" t="s">
        <v>710</v>
      </c>
    </row>
    <row r="52" spans="1:21" ht="12.75" customHeight="1">
      <c r="A52" s="28" t="s">
        <v>748</v>
      </c>
      <c r="B52" s="51" t="s">
        <v>484</v>
      </c>
      <c r="C52" s="24"/>
      <c r="D52" s="12"/>
      <c r="E52" s="12"/>
      <c r="F52" s="12"/>
      <c r="G52" s="12"/>
      <c r="H52" s="10" t="s">
        <v>43</v>
      </c>
      <c r="I52" s="25">
        <v>2</v>
      </c>
      <c r="J52" s="15"/>
      <c r="K52" s="15"/>
      <c r="L52" s="26"/>
      <c r="M52" s="27">
        <v>2</v>
      </c>
      <c r="N52" s="27" t="s">
        <v>69</v>
      </c>
      <c r="O52" s="14"/>
      <c r="P52" s="88"/>
      <c r="Q52" s="13"/>
      <c r="R52" s="11"/>
      <c r="S52" s="13"/>
      <c r="T52" s="13"/>
      <c r="U52" s="29" t="s">
        <v>224</v>
      </c>
    </row>
    <row r="53" spans="1:21" ht="12.75" customHeight="1">
      <c r="A53" s="28" t="s">
        <v>749</v>
      </c>
      <c r="B53" s="288" t="s">
        <v>485</v>
      </c>
      <c r="C53" s="24"/>
      <c r="D53" s="12"/>
      <c r="E53" s="12"/>
      <c r="F53" s="12"/>
      <c r="G53" s="12"/>
      <c r="H53" s="10" t="s">
        <v>43</v>
      </c>
      <c r="I53" s="25">
        <v>2</v>
      </c>
      <c r="J53" s="15"/>
      <c r="K53" s="15"/>
      <c r="L53" s="26"/>
      <c r="M53" s="27">
        <v>2</v>
      </c>
      <c r="N53" s="27" t="s">
        <v>69</v>
      </c>
      <c r="O53" s="14"/>
      <c r="P53" s="88"/>
      <c r="Q53" s="13"/>
      <c r="R53" s="11"/>
      <c r="S53" s="13"/>
      <c r="T53" s="13"/>
      <c r="U53" s="29" t="s">
        <v>848</v>
      </c>
    </row>
    <row r="54" spans="1:21" ht="12.75" customHeight="1">
      <c r="A54" s="28" t="s">
        <v>750</v>
      </c>
      <c r="B54" s="288" t="s">
        <v>486</v>
      </c>
      <c r="C54" s="24"/>
      <c r="D54" s="12"/>
      <c r="E54" s="12"/>
      <c r="F54" s="12"/>
      <c r="G54" s="12" t="s">
        <v>43</v>
      </c>
      <c r="H54" s="10"/>
      <c r="I54" s="25">
        <v>2</v>
      </c>
      <c r="J54" s="15"/>
      <c r="K54" s="15"/>
      <c r="L54" s="26"/>
      <c r="M54" s="27">
        <v>2</v>
      </c>
      <c r="N54" s="27" t="s">
        <v>44</v>
      </c>
      <c r="O54" s="14"/>
      <c r="P54" s="88"/>
      <c r="Q54" s="13"/>
      <c r="R54" s="11"/>
      <c r="S54" s="13"/>
      <c r="T54" s="13"/>
      <c r="U54" s="29" t="s">
        <v>224</v>
      </c>
    </row>
    <row r="55" spans="1:21" ht="12.75" customHeight="1">
      <c r="A55" s="73" t="s">
        <v>751</v>
      </c>
      <c r="B55" s="288" t="s">
        <v>487</v>
      </c>
      <c r="C55" s="24"/>
      <c r="D55" s="12"/>
      <c r="E55" s="12"/>
      <c r="F55" s="12"/>
      <c r="G55" s="12" t="s">
        <v>43</v>
      </c>
      <c r="H55" s="10"/>
      <c r="I55" s="25"/>
      <c r="J55" s="15">
        <v>2</v>
      </c>
      <c r="K55" s="15"/>
      <c r="L55" s="26"/>
      <c r="M55" s="27">
        <v>2</v>
      </c>
      <c r="N55" s="27" t="s">
        <v>45</v>
      </c>
      <c r="O55" s="14"/>
      <c r="P55" s="88"/>
      <c r="Q55" s="13"/>
      <c r="R55" s="11"/>
      <c r="S55" s="13"/>
      <c r="T55" s="13"/>
      <c r="U55" s="29" t="s">
        <v>849</v>
      </c>
    </row>
    <row r="56" spans="1:21" ht="12.75" customHeight="1">
      <c r="A56" s="73" t="s">
        <v>752</v>
      </c>
      <c r="B56" s="288" t="s">
        <v>488</v>
      </c>
      <c r="C56" s="24"/>
      <c r="D56" s="12"/>
      <c r="E56" s="12"/>
      <c r="F56" s="12"/>
      <c r="G56" s="12"/>
      <c r="H56" s="10" t="s">
        <v>43</v>
      </c>
      <c r="I56" s="25"/>
      <c r="J56" s="15">
        <v>2</v>
      </c>
      <c r="K56" s="15"/>
      <c r="L56" s="26"/>
      <c r="M56" s="27">
        <v>2</v>
      </c>
      <c r="N56" s="27" t="s">
        <v>45</v>
      </c>
      <c r="O56" s="14"/>
      <c r="P56" s="88"/>
      <c r="Q56" s="13"/>
      <c r="R56" s="11"/>
      <c r="S56" s="13"/>
      <c r="T56" s="13"/>
      <c r="U56" s="29" t="s">
        <v>849</v>
      </c>
    </row>
    <row r="57" spans="1:21" ht="12.75" customHeight="1">
      <c r="A57" s="28" t="s">
        <v>865</v>
      </c>
      <c r="B57" s="288" t="s">
        <v>105</v>
      </c>
      <c r="C57" s="24"/>
      <c r="D57" s="12"/>
      <c r="E57" s="12"/>
      <c r="F57" s="12"/>
      <c r="G57" s="12"/>
      <c r="H57" s="10" t="s">
        <v>43</v>
      </c>
      <c r="I57" s="25"/>
      <c r="J57" s="15">
        <v>2</v>
      </c>
      <c r="K57" s="15"/>
      <c r="L57" s="26"/>
      <c r="M57" s="27">
        <v>3</v>
      </c>
      <c r="N57" s="27" t="s">
        <v>45</v>
      </c>
      <c r="O57" s="14"/>
      <c r="P57" s="88"/>
      <c r="Q57" s="13"/>
      <c r="R57" s="11"/>
      <c r="S57" s="13"/>
      <c r="T57" s="13"/>
      <c r="U57" s="106" t="s">
        <v>850</v>
      </c>
    </row>
    <row r="58" spans="1:21" ht="12.75" customHeight="1">
      <c r="A58" s="28" t="s">
        <v>753</v>
      </c>
      <c r="B58" s="288" t="s">
        <v>489</v>
      </c>
      <c r="C58" s="24"/>
      <c r="D58" s="12"/>
      <c r="E58" s="12" t="s">
        <v>43</v>
      </c>
      <c r="F58" s="12"/>
      <c r="G58" s="12"/>
      <c r="H58" s="10"/>
      <c r="I58" s="25"/>
      <c r="J58" s="15">
        <v>2</v>
      </c>
      <c r="K58" s="15"/>
      <c r="L58" s="26"/>
      <c r="M58" s="27">
        <v>2</v>
      </c>
      <c r="N58" s="27" t="s">
        <v>45</v>
      </c>
      <c r="O58" s="28"/>
      <c r="P58" s="387"/>
      <c r="Q58" s="13"/>
      <c r="R58" s="11"/>
      <c r="S58" s="13"/>
      <c r="T58" s="13"/>
      <c r="U58" s="29" t="s">
        <v>706</v>
      </c>
    </row>
    <row r="59" spans="1:21" ht="12.75" customHeight="1">
      <c r="A59" s="28" t="s">
        <v>754</v>
      </c>
      <c r="B59" s="288" t="s">
        <v>490</v>
      </c>
      <c r="C59" s="24"/>
      <c r="D59" s="12"/>
      <c r="E59" s="12"/>
      <c r="F59" s="12" t="s">
        <v>43</v>
      </c>
      <c r="G59" s="12"/>
      <c r="H59" s="10"/>
      <c r="I59" s="25"/>
      <c r="J59" s="15">
        <v>2</v>
      </c>
      <c r="K59" s="15"/>
      <c r="L59" s="26"/>
      <c r="M59" s="27">
        <v>2</v>
      </c>
      <c r="N59" s="27" t="s">
        <v>45</v>
      </c>
      <c r="O59" s="14"/>
      <c r="P59" s="287"/>
      <c r="Q59" s="13"/>
      <c r="R59" s="11"/>
      <c r="S59" s="13"/>
      <c r="T59" s="13"/>
      <c r="U59" s="29" t="s">
        <v>851</v>
      </c>
    </row>
    <row r="60" spans="1:21" ht="12.75" customHeight="1">
      <c r="A60" s="517" t="s">
        <v>46</v>
      </c>
      <c r="B60" s="518"/>
      <c r="C60" s="256">
        <f>SUMIF(C55:C59,"=x",$I55:$I59)+SUMIF(C55:C59,"=x",$J55:$J59)+SUMIF(C55:C59,"=x",$K55:$K59)</f>
        <v>0</v>
      </c>
      <c r="D60" s="257">
        <f>SUMIF(D55:D59,"=x",$I55:$I59)+SUMIF(D55:D59,"=x",$J55:$J59)+SUMIF(D55:D59,"=x",$K55:$K59)</f>
        <v>0</v>
      </c>
      <c r="E60" s="257">
        <f>SUMIF(E45:E59,"=x",$I45:$I59)+SUMIF(E45:E59,"=x",$J45:$J59)+SUMIF(E45:E59,"=x",$K45:$K59)</f>
        <v>2</v>
      </c>
      <c r="F60" s="257">
        <f>SUMIF(F45:F59,"=x",$I45:$I59)+SUMIF(F45:F59,"=x",$J45:$J59)+SUMIF(F45:F59,"=x",$K45:$K59)</f>
        <v>2</v>
      </c>
      <c r="G60" s="257">
        <f>SUMIF(G45:G59,"=x",$I45:$I59)+SUMIF(G45:G59,"=x",$J45:$J59)+SUMIF(G45:G59,"=x",$K45:$K59)</f>
        <v>10</v>
      </c>
      <c r="H60" s="257">
        <f>SUMIF(H45:H59,"=x",$I45:$I59)+SUMIF(H45:H59,"=x",$J45:$J59)+SUMIF(H45:H59,"=x",$K45:$K59)</f>
        <v>15</v>
      </c>
      <c r="I60" s="459"/>
      <c r="J60" s="471"/>
      <c r="K60" s="471"/>
      <c r="L60" s="636"/>
      <c r="M60" s="636"/>
      <c r="N60" s="637"/>
      <c r="O60" s="459"/>
      <c r="P60" s="469"/>
      <c r="Q60" s="459"/>
      <c r="R60" s="459"/>
      <c r="S60" s="459"/>
      <c r="T60" s="459"/>
      <c r="U60" s="470"/>
    </row>
    <row r="61" spans="1:21" ht="12.75" customHeight="1">
      <c r="A61" s="530" t="s">
        <v>47</v>
      </c>
      <c r="B61" s="531"/>
      <c r="C61" s="566" t="s">
        <v>455</v>
      </c>
      <c r="D61" s="567"/>
      <c r="E61" s="567"/>
      <c r="F61" s="567"/>
      <c r="G61" s="567"/>
      <c r="H61" s="568"/>
      <c r="I61" s="475"/>
      <c r="J61" s="473"/>
      <c r="K61" s="476">
        <v>4</v>
      </c>
      <c r="L61" s="476"/>
      <c r="M61" s="476"/>
      <c r="N61" s="474"/>
      <c r="O61" s="459"/>
      <c r="P61" s="469"/>
      <c r="Q61" s="459"/>
      <c r="R61" s="459"/>
      <c r="S61" s="459"/>
      <c r="T61" s="459"/>
      <c r="U61" s="470"/>
    </row>
    <row r="62" spans="1:21" ht="12.75" customHeight="1">
      <c r="A62" s="545" t="s">
        <v>48</v>
      </c>
      <c r="B62" s="546"/>
      <c r="C62" s="267"/>
      <c r="D62" s="268"/>
      <c r="E62" s="263">
        <f>SUMPRODUCT(--(E$45:E$59="x"),--($N$45:$N$59="K"))</f>
        <v>0</v>
      </c>
      <c r="F62" s="263">
        <f>SUMPRODUCT(--(F$45:F$59="x"),--($N$45:$N$59="K"))</f>
        <v>0</v>
      </c>
      <c r="G62" s="263">
        <f>SUMPRODUCT(--(G$45:G$59="x"),--($N$45:$N$59="K"))</f>
        <v>1</v>
      </c>
      <c r="H62" s="263">
        <f>SUMPRODUCT(--(H$45:H$59="x"),--($N$45:$N$59="K"))</f>
        <v>0</v>
      </c>
      <c r="I62" s="459"/>
      <c r="J62" s="472"/>
      <c r="K62" s="638"/>
      <c r="L62" s="638"/>
      <c r="M62" s="638"/>
      <c r="N62" s="639"/>
      <c r="O62" s="459"/>
      <c r="P62" s="469"/>
      <c r="Q62" s="459"/>
      <c r="R62" s="459"/>
      <c r="S62" s="459"/>
      <c r="T62" s="459"/>
      <c r="U62" s="470"/>
    </row>
    <row r="63" spans="1:21" ht="12.75">
      <c r="A63" s="534" t="s">
        <v>767</v>
      </c>
      <c r="B63" s="535"/>
      <c r="C63" s="536"/>
      <c r="D63" s="537"/>
      <c r="E63" s="537"/>
      <c r="F63" s="537"/>
      <c r="G63" s="537"/>
      <c r="H63" s="538"/>
      <c r="I63" s="536"/>
      <c r="J63" s="537"/>
      <c r="K63" s="537"/>
      <c r="L63" s="537"/>
      <c r="M63" s="537"/>
      <c r="N63" s="538"/>
      <c r="O63" s="536"/>
      <c r="P63" s="537"/>
      <c r="Q63" s="537"/>
      <c r="R63" s="537"/>
      <c r="S63" s="537"/>
      <c r="T63" s="537"/>
      <c r="U63" s="538"/>
    </row>
    <row r="64" spans="1:21" ht="12.75" customHeight="1">
      <c r="A64" s="73" t="s">
        <v>769</v>
      </c>
      <c r="B64" s="253" t="s">
        <v>768</v>
      </c>
      <c r="C64" s="24"/>
      <c r="D64" s="12"/>
      <c r="E64" s="12"/>
      <c r="F64" s="12"/>
      <c r="G64" s="12" t="s">
        <v>43</v>
      </c>
      <c r="H64" s="10"/>
      <c r="I64" s="25"/>
      <c r="J64" s="15">
        <v>2</v>
      </c>
      <c r="K64" s="15"/>
      <c r="L64" s="26"/>
      <c r="M64" s="27">
        <v>2</v>
      </c>
      <c r="N64" s="27" t="s">
        <v>45</v>
      </c>
      <c r="O64" s="328"/>
      <c r="P64" s="483"/>
      <c r="Q64" s="13"/>
      <c r="R64" s="11"/>
      <c r="S64" s="13"/>
      <c r="T64" s="13"/>
      <c r="U64" s="29" t="s">
        <v>224</v>
      </c>
    </row>
    <row r="65" spans="1:21" ht="12.75" customHeight="1">
      <c r="A65" s="517" t="s">
        <v>46</v>
      </c>
      <c r="B65" s="518"/>
      <c r="C65" s="267"/>
      <c r="D65" s="268"/>
      <c r="E65" s="268"/>
      <c r="F65" s="266">
        <f>SUMIF(F64:F64,"=x",$I64:$I64)+SUMIF(F64:F64,"=x",$J64:$J64)+SUMIF(F64:F64,"=x",$K64:$K64)</f>
        <v>0</v>
      </c>
      <c r="G65" s="266">
        <f>SUMIF(G64:G64,"=x",$I64:$I64)+SUMIF(G64:G64,"=x",$J64:$J64)+SUMIF(G64:G64,"=x",$K64:$K64)</f>
        <v>2</v>
      </c>
      <c r="H65" s="269"/>
      <c r="I65" s="519">
        <f>SUM(C65:H65)</f>
        <v>2</v>
      </c>
      <c r="J65" s="564"/>
      <c r="K65" s="564"/>
      <c r="L65" s="564"/>
      <c r="M65" s="564"/>
      <c r="N65" s="565"/>
      <c r="O65" s="459"/>
      <c r="P65" s="469"/>
      <c r="Q65" s="459"/>
      <c r="R65" s="459"/>
      <c r="S65" s="459"/>
      <c r="T65" s="459"/>
      <c r="U65" s="470"/>
    </row>
    <row r="66" spans="1:21" ht="12.75" customHeight="1">
      <c r="A66" s="530" t="s">
        <v>47</v>
      </c>
      <c r="B66" s="531"/>
      <c r="C66" s="267"/>
      <c r="D66" s="268"/>
      <c r="E66" s="268"/>
      <c r="F66" s="270">
        <f>SUMIF(F64:F64,"=x",$M64:$M64)</f>
        <v>0</v>
      </c>
      <c r="G66" s="270">
        <f>SUMIF(G64:G64,"=x",$M64:$M64)</f>
        <v>2</v>
      </c>
      <c r="H66" s="269"/>
      <c r="I66" s="527">
        <f>SUM(C66:H66)</f>
        <v>2</v>
      </c>
      <c r="J66" s="547"/>
      <c r="K66" s="547"/>
      <c r="L66" s="547"/>
      <c r="M66" s="547"/>
      <c r="N66" s="548"/>
      <c r="O66" s="459"/>
      <c r="P66" s="469"/>
      <c r="Q66" s="459"/>
      <c r="R66" s="459"/>
      <c r="S66" s="459"/>
      <c r="T66" s="459"/>
      <c r="U66" s="470"/>
    </row>
    <row r="67" spans="1:21" ht="12.75">
      <c r="A67" s="534" t="s">
        <v>337</v>
      </c>
      <c r="B67" s="535"/>
      <c r="C67" s="536"/>
      <c r="D67" s="537"/>
      <c r="E67" s="537"/>
      <c r="F67" s="537"/>
      <c r="G67" s="537"/>
      <c r="H67" s="538"/>
      <c r="I67" s="536"/>
      <c r="J67" s="537"/>
      <c r="K67" s="537"/>
      <c r="L67" s="537"/>
      <c r="M67" s="537"/>
      <c r="N67" s="538"/>
      <c r="O67" s="536"/>
      <c r="P67" s="537"/>
      <c r="Q67" s="537"/>
      <c r="R67" s="537"/>
      <c r="S67" s="537"/>
      <c r="T67" s="537"/>
      <c r="U67" s="538"/>
    </row>
    <row r="68" spans="1:21" ht="12.75" customHeight="1">
      <c r="A68" s="28" t="s">
        <v>801</v>
      </c>
      <c r="B68" s="290" t="s">
        <v>339</v>
      </c>
      <c r="C68" s="24"/>
      <c r="D68" s="12"/>
      <c r="E68" s="12"/>
      <c r="F68" s="12"/>
      <c r="G68" s="12"/>
      <c r="H68" s="10" t="s">
        <v>43</v>
      </c>
      <c r="I68" s="25"/>
      <c r="J68" s="15">
        <v>2</v>
      </c>
      <c r="K68" s="15"/>
      <c r="L68" s="26"/>
      <c r="M68" s="27">
        <v>10</v>
      </c>
      <c r="N68" s="27" t="s">
        <v>45</v>
      </c>
      <c r="O68" s="14"/>
      <c r="P68" s="287"/>
      <c r="Q68" s="13"/>
      <c r="R68" s="11"/>
      <c r="S68" s="13"/>
      <c r="T68" s="13"/>
      <c r="U68" s="29" t="s">
        <v>224</v>
      </c>
    </row>
    <row r="69" spans="1:21" ht="12.75">
      <c r="A69" s="517" t="s">
        <v>46</v>
      </c>
      <c r="B69" s="518"/>
      <c r="C69" s="256">
        <f aca="true" t="shared" si="2" ref="C69:H69">SUMIF(C68:C68,"=x",$I68:$I68)+SUMIF(C68:C68,"=x",$J68:$J68)+SUMIF(C68:C68,"=x",$K68:$K68)</f>
        <v>0</v>
      </c>
      <c r="D69" s="257">
        <f t="shared" si="2"/>
        <v>0</v>
      </c>
      <c r="E69" s="257">
        <f t="shared" si="2"/>
        <v>0</v>
      </c>
      <c r="F69" s="257">
        <f t="shared" si="2"/>
        <v>0</v>
      </c>
      <c r="G69" s="257">
        <f t="shared" si="2"/>
        <v>0</v>
      </c>
      <c r="H69" s="266">
        <f t="shared" si="2"/>
        <v>2</v>
      </c>
      <c r="I69" s="519">
        <f>SUM(C69:H69)</f>
        <v>2</v>
      </c>
      <c r="J69" s="564"/>
      <c r="K69" s="564"/>
      <c r="L69" s="564"/>
      <c r="M69" s="564"/>
      <c r="N69" s="565"/>
      <c r="O69" s="539"/>
      <c r="P69" s="540"/>
      <c r="Q69" s="540"/>
      <c r="R69" s="540"/>
      <c r="S69" s="540"/>
      <c r="T69" s="540"/>
      <c r="U69" s="541"/>
    </row>
    <row r="70" spans="1:21" ht="12.75">
      <c r="A70" s="530" t="s">
        <v>47</v>
      </c>
      <c r="B70" s="531"/>
      <c r="C70" s="259">
        <f aca="true" t="shared" si="3" ref="C70:H70">SUMIF(C68:C68,"=x",$M68:$M68)</f>
        <v>0</v>
      </c>
      <c r="D70" s="260">
        <f t="shared" si="3"/>
        <v>0</v>
      </c>
      <c r="E70" s="260">
        <f t="shared" si="3"/>
        <v>0</v>
      </c>
      <c r="F70" s="260">
        <f t="shared" si="3"/>
        <v>0</v>
      </c>
      <c r="G70" s="260">
        <f t="shared" si="3"/>
        <v>0</v>
      </c>
      <c r="H70" s="270">
        <f t="shared" si="3"/>
        <v>10</v>
      </c>
      <c r="I70" s="527">
        <f>SUM(C70:H70)</f>
        <v>10</v>
      </c>
      <c r="J70" s="547"/>
      <c r="K70" s="547"/>
      <c r="L70" s="547"/>
      <c r="M70" s="547"/>
      <c r="N70" s="548"/>
      <c r="O70" s="539"/>
      <c r="P70" s="540"/>
      <c r="Q70" s="540"/>
      <c r="R70" s="540"/>
      <c r="S70" s="540"/>
      <c r="T70" s="540"/>
      <c r="U70" s="541"/>
    </row>
    <row r="71" spans="1:21" ht="12.75">
      <c r="A71" s="534" t="s">
        <v>18</v>
      </c>
      <c r="B71" s="535"/>
      <c r="C71" s="536"/>
      <c r="D71" s="537"/>
      <c r="E71" s="537"/>
      <c r="F71" s="537"/>
      <c r="G71" s="537"/>
      <c r="H71" s="538"/>
      <c r="I71" s="536"/>
      <c r="J71" s="537"/>
      <c r="K71" s="537"/>
      <c r="L71" s="537"/>
      <c r="M71" s="537"/>
      <c r="N71" s="538"/>
      <c r="O71" s="536"/>
      <c r="P71" s="537"/>
      <c r="Q71" s="537"/>
      <c r="R71" s="537"/>
      <c r="S71" s="537"/>
      <c r="T71" s="537"/>
      <c r="U71" s="538"/>
    </row>
    <row r="72" spans="1:21" ht="12.75">
      <c r="A72" s="517" t="s">
        <v>46</v>
      </c>
      <c r="B72" s="518"/>
      <c r="C72" s="256">
        <f aca="true" t="shared" si="4" ref="C72:H72">SUMIF($A1:$A71,$A72,C1:C71)</f>
        <v>0</v>
      </c>
      <c r="D72" s="257">
        <f t="shared" si="4"/>
        <v>0</v>
      </c>
      <c r="E72" s="257">
        <f t="shared" si="4"/>
        <v>17</v>
      </c>
      <c r="F72" s="257">
        <f t="shared" si="4"/>
        <v>19</v>
      </c>
      <c r="G72" s="257">
        <f t="shared" si="4"/>
        <v>28</v>
      </c>
      <c r="H72" s="266">
        <f t="shared" si="4"/>
        <v>30</v>
      </c>
      <c r="I72" s="519">
        <f>SUM(C72:H72)</f>
        <v>94</v>
      </c>
      <c r="J72" s="564"/>
      <c r="K72" s="564"/>
      <c r="L72" s="564"/>
      <c r="M72" s="564"/>
      <c r="N72" s="565"/>
      <c r="O72" s="539"/>
      <c r="P72" s="540"/>
      <c r="Q72" s="540"/>
      <c r="R72" s="540"/>
      <c r="S72" s="540"/>
      <c r="T72" s="540"/>
      <c r="U72" s="541"/>
    </row>
    <row r="73" spans="1:21" ht="12.75">
      <c r="A73" s="530" t="s">
        <v>47</v>
      </c>
      <c r="B73" s="531"/>
      <c r="C73" s="259">
        <f aca="true" t="shared" si="5" ref="C73:H74">SUMIF($A5:$A72,$A73,C5:C72)</f>
        <v>0</v>
      </c>
      <c r="D73" s="260">
        <f t="shared" si="5"/>
        <v>0</v>
      </c>
      <c r="E73" s="260">
        <f t="shared" si="5"/>
        <v>23</v>
      </c>
      <c r="F73" s="260">
        <f t="shared" si="5"/>
        <v>25</v>
      </c>
      <c r="G73" s="260">
        <f t="shared" si="5"/>
        <v>22</v>
      </c>
      <c r="H73" s="270">
        <f t="shared" si="5"/>
        <v>26</v>
      </c>
      <c r="I73" s="527">
        <f>SUM(I42,K61,I66,I70)</f>
        <v>100</v>
      </c>
      <c r="J73" s="547"/>
      <c r="K73" s="547"/>
      <c r="L73" s="547"/>
      <c r="M73" s="547"/>
      <c r="N73" s="548"/>
      <c r="O73" s="539"/>
      <c r="P73" s="540"/>
      <c r="Q73" s="540"/>
      <c r="R73" s="540"/>
      <c r="S73" s="540"/>
      <c r="T73" s="540"/>
      <c r="U73" s="541"/>
    </row>
    <row r="74" spans="1:21" ht="12.75">
      <c r="A74" s="545" t="s">
        <v>48</v>
      </c>
      <c r="B74" s="546"/>
      <c r="C74" s="262">
        <f t="shared" si="5"/>
        <v>0</v>
      </c>
      <c r="D74" s="263">
        <f t="shared" si="5"/>
        <v>0</v>
      </c>
      <c r="E74" s="263">
        <f t="shared" si="5"/>
        <v>4</v>
      </c>
      <c r="F74" s="263">
        <f t="shared" si="5"/>
        <v>6</v>
      </c>
      <c r="G74" s="263">
        <f t="shared" si="5"/>
        <v>5</v>
      </c>
      <c r="H74" s="371">
        <f t="shared" si="5"/>
        <v>3</v>
      </c>
      <c r="I74" s="542">
        <f>SUM(C74:H74)</f>
        <v>18</v>
      </c>
      <c r="J74" s="551"/>
      <c r="K74" s="551"/>
      <c r="L74" s="551"/>
      <c r="M74" s="551"/>
      <c r="N74" s="552"/>
      <c r="O74" s="539"/>
      <c r="P74" s="540"/>
      <c r="Q74" s="540"/>
      <c r="R74" s="540"/>
      <c r="S74" s="540"/>
      <c r="T74" s="540"/>
      <c r="U74" s="541"/>
    </row>
    <row r="75" spans="1:2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3"/>
      <c r="P75" s="3"/>
      <c r="Q75" s="3"/>
      <c r="R75" s="3"/>
      <c r="S75" s="3"/>
      <c r="T75" s="3"/>
      <c r="U75" s="16"/>
    </row>
    <row r="76" spans="1:21" ht="12.7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3"/>
      <c r="P76" s="3"/>
      <c r="Q76" s="3"/>
      <c r="R76" s="3"/>
      <c r="S76" s="3"/>
      <c r="T76" s="3"/>
      <c r="U76" s="16"/>
    </row>
    <row r="77" spans="1:21" s="5" customFormat="1" ht="12.75">
      <c r="A77" s="9" t="s">
        <v>7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3"/>
      <c r="P77" s="16"/>
      <c r="Q77" s="3"/>
      <c r="R77" s="3"/>
      <c r="S77" s="3"/>
      <c r="T77" s="3"/>
      <c r="U77" s="16"/>
    </row>
    <row r="78" spans="1:21" s="5" customFormat="1" ht="12.75">
      <c r="A78" s="16" t="s">
        <v>8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3"/>
      <c r="P78" s="16"/>
      <c r="Q78" s="3"/>
      <c r="R78" s="3"/>
      <c r="S78" s="3"/>
      <c r="T78" s="3"/>
      <c r="U78" s="16"/>
    </row>
    <row r="79" spans="1:21" s="5" customFormat="1" ht="12.75">
      <c r="A79" s="16" t="s">
        <v>9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3"/>
      <c r="P79" s="16"/>
      <c r="Q79" s="3"/>
      <c r="R79" s="3"/>
      <c r="S79" s="3"/>
      <c r="T79" s="3"/>
      <c r="U79" s="16"/>
    </row>
    <row r="80" spans="1:21" s="5" customFormat="1" ht="12.75">
      <c r="A80" s="16" t="s">
        <v>763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3"/>
      <c r="P80" s="16"/>
      <c r="Q80" s="3"/>
      <c r="R80" s="3"/>
      <c r="S80" s="3"/>
      <c r="T80" s="3"/>
      <c r="U80" s="16"/>
    </row>
    <row r="81" spans="1:21" s="5" customFormat="1" ht="12.75">
      <c r="A81" s="16" t="s">
        <v>10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3"/>
      <c r="P81" s="16"/>
      <c r="Q81" s="3"/>
      <c r="R81" s="3"/>
      <c r="S81" s="3"/>
      <c r="T81" s="3"/>
      <c r="U81" s="16"/>
    </row>
    <row r="82" spans="1:21" s="5" customFormat="1" ht="12.75">
      <c r="A82" s="16" t="s">
        <v>11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3"/>
      <c r="P82" s="16"/>
      <c r="Q82" s="3"/>
      <c r="R82" s="3"/>
      <c r="S82" s="3"/>
      <c r="T82" s="3"/>
      <c r="U82" s="16"/>
    </row>
    <row r="83" spans="1:21" s="5" customFormat="1" ht="12.75">
      <c r="A83" s="16" t="s">
        <v>12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3"/>
      <c r="P83" s="16"/>
      <c r="Q83" s="3"/>
      <c r="R83" s="3"/>
      <c r="S83" s="3"/>
      <c r="T83" s="3"/>
      <c r="U83" s="16"/>
    </row>
    <row r="84" spans="1:21" s="5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3"/>
      <c r="P84" s="16"/>
      <c r="Q84" s="3"/>
      <c r="R84" s="3"/>
      <c r="S84" s="3"/>
      <c r="T84" s="3"/>
      <c r="U84" s="16"/>
    </row>
    <row r="85" spans="1:21" s="5" customFormat="1" ht="28.5" customHeight="1">
      <c r="A85" s="9" t="s">
        <v>13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3"/>
      <c r="P85" s="16"/>
      <c r="Q85" s="3"/>
      <c r="R85" s="3"/>
      <c r="S85" s="3"/>
      <c r="T85" s="3"/>
      <c r="U85" s="16"/>
    </row>
    <row r="86" spans="1:21" s="5" customFormat="1" ht="12.75">
      <c r="A86" s="17" t="s">
        <v>14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3"/>
      <c r="P86" s="16"/>
      <c r="Q86" s="3"/>
      <c r="R86" s="3"/>
      <c r="S86" s="3"/>
      <c r="T86" s="3"/>
      <c r="U86" s="16"/>
    </row>
    <row r="87" spans="1:21" s="5" customFormat="1" ht="12.75">
      <c r="A87" s="18" t="s">
        <v>15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3"/>
      <c r="P87" s="16"/>
      <c r="Q87" s="3"/>
      <c r="R87" s="3"/>
      <c r="S87" s="3"/>
      <c r="T87" s="3"/>
      <c r="U87" s="16"/>
    </row>
    <row r="88" spans="1:21" s="5" customFormat="1" ht="12.75" customHeight="1">
      <c r="A88" s="16" t="s">
        <v>19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3"/>
      <c r="P88" s="16"/>
      <c r="Q88" s="3"/>
      <c r="R88" s="3"/>
      <c r="S88" s="3"/>
      <c r="T88" s="3"/>
      <c r="U88" s="16"/>
    </row>
    <row r="89" spans="1:2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3"/>
      <c r="P89" s="3"/>
      <c r="Q89" s="3"/>
      <c r="R89" s="3"/>
      <c r="S89" s="3"/>
      <c r="T89" s="3"/>
      <c r="U89" s="16"/>
    </row>
    <row r="90" spans="1:2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3"/>
      <c r="P90" s="3"/>
      <c r="Q90" s="3"/>
      <c r="R90" s="3"/>
      <c r="S90" s="3"/>
      <c r="T90" s="3"/>
      <c r="U90" s="16"/>
    </row>
    <row r="91" spans="1:2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3"/>
      <c r="P91" s="3"/>
      <c r="Q91" s="3"/>
      <c r="R91" s="3"/>
      <c r="S91" s="3"/>
      <c r="T91" s="3"/>
      <c r="U91" s="16"/>
    </row>
    <row r="92" spans="1:2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3"/>
      <c r="P92" s="3"/>
      <c r="Q92" s="3"/>
      <c r="R92" s="3"/>
      <c r="S92" s="3"/>
      <c r="T92" s="3"/>
      <c r="U92" s="16"/>
    </row>
  </sheetData>
  <sheetProtection/>
  <mergeCells count="67">
    <mergeCell ref="A3:O3"/>
    <mergeCell ref="A4:O4"/>
    <mergeCell ref="A2:O2"/>
    <mergeCell ref="A74:B74"/>
    <mergeCell ref="I74:N74"/>
    <mergeCell ref="O74:U74"/>
    <mergeCell ref="A72:B72"/>
    <mergeCell ref="I72:N72"/>
    <mergeCell ref="O72:U72"/>
    <mergeCell ref="A73:B73"/>
    <mergeCell ref="I73:N73"/>
    <mergeCell ref="O73:U73"/>
    <mergeCell ref="A71:B71"/>
    <mergeCell ref="C71:H71"/>
    <mergeCell ref="I71:N71"/>
    <mergeCell ref="O71:U71"/>
    <mergeCell ref="A69:B69"/>
    <mergeCell ref="I69:N69"/>
    <mergeCell ref="O69:U69"/>
    <mergeCell ref="A70:B70"/>
    <mergeCell ref="I70:N70"/>
    <mergeCell ref="O70:U70"/>
    <mergeCell ref="A67:B67"/>
    <mergeCell ref="C67:H67"/>
    <mergeCell ref="I67:N67"/>
    <mergeCell ref="O67:U67"/>
    <mergeCell ref="A43:B43"/>
    <mergeCell ref="I43:N43"/>
    <mergeCell ref="O43:U43"/>
    <mergeCell ref="A44:B44"/>
    <mergeCell ref="C44:H44"/>
    <mergeCell ref="I44:N44"/>
    <mergeCell ref="O44:U44"/>
    <mergeCell ref="A63:B63"/>
    <mergeCell ref="C63:H63"/>
    <mergeCell ref="I63:N63"/>
    <mergeCell ref="O63:U63"/>
    <mergeCell ref="I65:N65"/>
    <mergeCell ref="A62:B62"/>
    <mergeCell ref="L60:N60"/>
    <mergeCell ref="K62:N62"/>
    <mergeCell ref="A41:B41"/>
    <mergeCell ref="I41:N41"/>
    <mergeCell ref="O41:U41"/>
    <mergeCell ref="A42:B42"/>
    <mergeCell ref="I42:N42"/>
    <mergeCell ref="O42:U42"/>
    <mergeCell ref="A7:B7"/>
    <mergeCell ref="C7:H7"/>
    <mergeCell ref="I7:N7"/>
    <mergeCell ref="O7:U7"/>
    <mergeCell ref="A5:A6"/>
    <mergeCell ref="B5:B6"/>
    <mergeCell ref="C5:H5"/>
    <mergeCell ref="I5:L5"/>
    <mergeCell ref="M5:M6"/>
    <mergeCell ref="N5:N6"/>
    <mergeCell ref="O5:P6"/>
    <mergeCell ref="Q5:R6"/>
    <mergeCell ref="S5:T6"/>
    <mergeCell ref="U5:U6"/>
    <mergeCell ref="I66:N66"/>
    <mergeCell ref="A66:B66"/>
    <mergeCell ref="A65:B65"/>
    <mergeCell ref="A60:B60"/>
    <mergeCell ref="A61:B61"/>
    <mergeCell ref="C61:H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8.00390625" style="0" customWidth="1"/>
    <col min="2" max="2" width="44.28125" style="0" bestFit="1" customWidth="1"/>
    <col min="3" max="14" width="4.28125" style="0" customWidth="1"/>
    <col min="15" max="15" width="17.421875" style="304" customWidth="1"/>
    <col min="16" max="16" width="36.00390625" style="304" bestFit="1" customWidth="1"/>
    <col min="17" max="17" width="28.421875" style="304" bestFit="1" customWidth="1"/>
    <col min="18" max="18" width="39.140625" style="304" bestFit="1" customWidth="1"/>
    <col min="19" max="19" width="7.8515625" style="304" customWidth="1"/>
    <col min="20" max="20" width="6.00390625" style="304" customWidth="1"/>
    <col min="21" max="21" width="18.8515625" style="304" customWidth="1"/>
  </cols>
  <sheetData>
    <row r="1" spans="1:21" ht="25.5">
      <c r="A1" s="109" t="s">
        <v>571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2"/>
      <c r="P1" s="82"/>
      <c r="Q1" s="82"/>
      <c r="R1" s="82"/>
      <c r="S1" s="82"/>
      <c r="T1" s="301"/>
      <c r="U1" s="301"/>
    </row>
    <row r="2" spans="1:21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82"/>
      <c r="P2" s="82"/>
      <c r="Q2" s="82"/>
      <c r="R2" s="82"/>
      <c r="S2" s="82"/>
      <c r="T2" s="301"/>
      <c r="U2" s="301"/>
    </row>
    <row r="3" spans="1:21" ht="23.25" customHeight="1">
      <c r="A3" s="112" t="s">
        <v>565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332"/>
      <c r="P3" s="332"/>
      <c r="Q3" s="332"/>
      <c r="R3" s="332"/>
      <c r="S3" s="332"/>
      <c r="T3" s="301"/>
      <c r="U3" s="301"/>
    </row>
    <row r="4" spans="1:21" ht="21" thickBot="1">
      <c r="A4" s="369" t="s">
        <v>603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332"/>
      <c r="P4" s="332"/>
      <c r="Q4" s="332"/>
      <c r="R4" s="332"/>
      <c r="S4" s="332"/>
      <c r="T4" s="301"/>
      <c r="U4" s="301"/>
    </row>
    <row r="5" spans="1:21" ht="16.5" thickTop="1">
      <c r="A5" s="553" t="s">
        <v>3</v>
      </c>
      <c r="B5" s="555" t="s">
        <v>2</v>
      </c>
      <c r="C5" s="559" t="s">
        <v>38</v>
      </c>
      <c r="D5" s="560"/>
      <c r="E5" s="560"/>
      <c r="F5" s="560"/>
      <c r="G5" s="560"/>
      <c r="H5" s="561"/>
      <c r="I5" s="559" t="s">
        <v>40</v>
      </c>
      <c r="J5" s="560"/>
      <c r="K5" s="560"/>
      <c r="L5" s="560"/>
      <c r="M5" s="562" t="s">
        <v>41</v>
      </c>
      <c r="N5" s="557" t="s">
        <v>42</v>
      </c>
      <c r="O5" s="673" t="s">
        <v>4</v>
      </c>
      <c r="P5" s="634"/>
      <c r="Q5" s="634" t="s">
        <v>5</v>
      </c>
      <c r="R5" s="634"/>
      <c r="S5" s="634" t="s">
        <v>17</v>
      </c>
      <c r="T5" s="634"/>
      <c r="U5" s="634" t="s">
        <v>6</v>
      </c>
    </row>
    <row r="6" spans="1:21" ht="13.5" thickBot="1">
      <c r="A6" s="554"/>
      <c r="B6" s="556"/>
      <c r="C6" s="21">
        <v>1</v>
      </c>
      <c r="D6" s="22">
        <v>2</v>
      </c>
      <c r="E6" s="22">
        <v>3</v>
      </c>
      <c r="F6" s="22">
        <v>4</v>
      </c>
      <c r="G6" s="22">
        <v>5</v>
      </c>
      <c r="H6" s="23">
        <v>6</v>
      </c>
      <c r="I6" s="21" t="s">
        <v>0</v>
      </c>
      <c r="J6" s="22" t="s">
        <v>1</v>
      </c>
      <c r="K6" s="22" t="s">
        <v>16</v>
      </c>
      <c r="L6" s="22" t="s">
        <v>39</v>
      </c>
      <c r="M6" s="563"/>
      <c r="N6" s="558"/>
      <c r="O6" s="674"/>
      <c r="P6" s="635"/>
      <c r="Q6" s="635"/>
      <c r="R6" s="635"/>
      <c r="S6" s="635"/>
      <c r="T6" s="635"/>
      <c r="U6" s="635"/>
    </row>
    <row r="7" spans="1:21" ht="13.5" thickBot="1">
      <c r="A7" s="616" t="s">
        <v>276</v>
      </c>
      <c r="B7" s="617"/>
      <c r="C7" s="618"/>
      <c r="D7" s="619"/>
      <c r="E7" s="619"/>
      <c r="F7" s="619"/>
      <c r="G7" s="619"/>
      <c r="H7" s="620"/>
      <c r="I7" s="618"/>
      <c r="J7" s="619"/>
      <c r="K7" s="619"/>
      <c r="L7" s="619"/>
      <c r="M7" s="619"/>
      <c r="N7" s="620"/>
      <c r="O7" s="536"/>
      <c r="P7" s="537"/>
      <c r="Q7" s="537"/>
      <c r="R7" s="537"/>
      <c r="S7" s="537"/>
      <c r="T7" s="537"/>
      <c r="U7" s="538"/>
    </row>
    <row r="8" spans="1:21" ht="12.75">
      <c r="A8" s="616" t="s">
        <v>798</v>
      </c>
      <c r="B8" s="617"/>
      <c r="C8" s="618"/>
      <c r="D8" s="619"/>
      <c r="E8" s="619"/>
      <c r="F8" s="619"/>
      <c r="G8" s="619"/>
      <c r="H8" s="620"/>
      <c r="I8" s="618"/>
      <c r="J8" s="619"/>
      <c r="K8" s="619"/>
      <c r="L8" s="619"/>
      <c r="M8" s="619"/>
      <c r="N8" s="620"/>
      <c r="O8" s="536"/>
      <c r="P8" s="537"/>
      <c r="Q8" s="537"/>
      <c r="R8" s="537"/>
      <c r="S8" s="537"/>
      <c r="T8" s="537"/>
      <c r="U8" s="538"/>
    </row>
    <row r="9" spans="1:21" ht="12.75">
      <c r="A9" s="291" t="s">
        <v>491</v>
      </c>
      <c r="B9" s="89" t="s">
        <v>492</v>
      </c>
      <c r="C9" s="292"/>
      <c r="D9" s="293" t="s">
        <v>43</v>
      </c>
      <c r="E9" s="293"/>
      <c r="F9" s="293"/>
      <c r="G9" s="293"/>
      <c r="H9" s="294"/>
      <c r="I9" s="295">
        <v>3</v>
      </c>
      <c r="J9" s="296"/>
      <c r="K9" s="296"/>
      <c r="L9" s="297"/>
      <c r="M9" s="298">
        <v>3</v>
      </c>
      <c r="N9" s="298" t="s">
        <v>44</v>
      </c>
      <c r="O9" s="333"/>
      <c r="P9" s="83"/>
      <c r="Q9" s="300"/>
      <c r="R9" s="334"/>
      <c r="S9" s="300"/>
      <c r="T9" s="300"/>
      <c r="U9" s="302" t="s">
        <v>251</v>
      </c>
    </row>
    <row r="10" spans="1:21" ht="12.75">
      <c r="A10" s="291" t="s">
        <v>566</v>
      </c>
      <c r="B10" s="89" t="s">
        <v>493</v>
      </c>
      <c r="C10" s="292"/>
      <c r="D10" s="293" t="s">
        <v>43</v>
      </c>
      <c r="E10" s="293"/>
      <c r="F10" s="293"/>
      <c r="G10" s="293"/>
      <c r="H10" s="294"/>
      <c r="I10" s="295"/>
      <c r="J10" s="296"/>
      <c r="K10" s="296">
        <v>3</v>
      </c>
      <c r="L10" s="297"/>
      <c r="M10" s="298">
        <v>3</v>
      </c>
      <c r="N10" s="298" t="s">
        <v>45</v>
      </c>
      <c r="O10" s="333"/>
      <c r="P10" s="83"/>
      <c r="Q10" s="300"/>
      <c r="R10" s="334"/>
      <c r="S10" s="300"/>
      <c r="T10" s="300"/>
      <c r="U10" s="302" t="s">
        <v>494</v>
      </c>
    </row>
    <row r="11" spans="1:21" ht="12.75">
      <c r="A11" s="291" t="s">
        <v>495</v>
      </c>
      <c r="B11" s="89" t="s">
        <v>496</v>
      </c>
      <c r="C11" s="292"/>
      <c r="D11" s="293" t="s">
        <v>43</v>
      </c>
      <c r="E11" s="293"/>
      <c r="F11" s="293"/>
      <c r="G11" s="293"/>
      <c r="H11" s="294"/>
      <c r="I11" s="295">
        <v>2</v>
      </c>
      <c r="J11" s="296"/>
      <c r="K11" s="296"/>
      <c r="L11" s="297"/>
      <c r="M11" s="298">
        <v>2</v>
      </c>
      <c r="N11" s="298" t="s">
        <v>44</v>
      </c>
      <c r="O11" s="299" t="s">
        <v>497</v>
      </c>
      <c r="P11" s="86" t="s">
        <v>498</v>
      </c>
      <c r="Q11" s="299"/>
      <c r="R11" s="86"/>
      <c r="S11" s="300"/>
      <c r="T11" s="300"/>
      <c r="U11" s="302" t="s">
        <v>253</v>
      </c>
    </row>
    <row r="12" spans="1:21" ht="12.75">
      <c r="A12" s="291" t="s">
        <v>497</v>
      </c>
      <c r="B12" s="89" t="s">
        <v>498</v>
      </c>
      <c r="C12" s="292"/>
      <c r="D12" s="293" t="s">
        <v>43</v>
      </c>
      <c r="E12" s="293"/>
      <c r="F12" s="293"/>
      <c r="G12" s="293"/>
      <c r="H12" s="294"/>
      <c r="I12" s="295"/>
      <c r="J12" s="296">
        <v>2</v>
      </c>
      <c r="K12" s="296"/>
      <c r="L12" s="297"/>
      <c r="M12" s="298">
        <v>3</v>
      </c>
      <c r="N12" s="298" t="s">
        <v>45</v>
      </c>
      <c r="O12" s="481" t="s">
        <v>206</v>
      </c>
      <c r="P12" s="57" t="s">
        <v>63</v>
      </c>
      <c r="Q12" s="300"/>
      <c r="R12" s="334"/>
      <c r="S12" s="300"/>
      <c r="T12" s="300"/>
      <c r="U12" s="302" t="s">
        <v>253</v>
      </c>
    </row>
    <row r="13" spans="1:21" ht="12.75">
      <c r="A13" s="291" t="s">
        <v>499</v>
      </c>
      <c r="B13" s="89" t="s">
        <v>500</v>
      </c>
      <c r="C13" s="292"/>
      <c r="D13" s="293" t="s">
        <v>43</v>
      </c>
      <c r="E13" s="293"/>
      <c r="F13" s="293"/>
      <c r="G13" s="293"/>
      <c r="H13" s="294"/>
      <c r="I13" s="295">
        <v>2</v>
      </c>
      <c r="J13" s="296"/>
      <c r="K13" s="296"/>
      <c r="L13" s="297"/>
      <c r="M13" s="298">
        <v>2</v>
      </c>
      <c r="N13" s="298" t="s">
        <v>44</v>
      </c>
      <c r="O13" s="333"/>
      <c r="P13" s="334"/>
      <c r="Q13" s="300"/>
      <c r="R13" s="334"/>
      <c r="S13" s="300"/>
      <c r="T13" s="300"/>
      <c r="U13" s="302" t="s">
        <v>260</v>
      </c>
    </row>
    <row r="14" spans="1:21" ht="12.75">
      <c r="A14" s="291" t="s">
        <v>501</v>
      </c>
      <c r="B14" s="89" t="s">
        <v>502</v>
      </c>
      <c r="C14" s="292"/>
      <c r="D14" s="293" t="s">
        <v>43</v>
      </c>
      <c r="E14" s="293"/>
      <c r="F14" s="293"/>
      <c r="G14" s="293"/>
      <c r="H14" s="294"/>
      <c r="I14" s="295"/>
      <c r="J14" s="296">
        <v>3</v>
      </c>
      <c r="K14" s="296"/>
      <c r="L14" s="297"/>
      <c r="M14" s="298">
        <v>3</v>
      </c>
      <c r="N14" s="298" t="s">
        <v>45</v>
      </c>
      <c r="O14" s="333"/>
      <c r="P14" s="335"/>
      <c r="Q14" s="300"/>
      <c r="R14" s="334"/>
      <c r="S14" s="300"/>
      <c r="T14" s="300"/>
      <c r="U14" s="302" t="s">
        <v>503</v>
      </c>
    </row>
    <row r="15" spans="1:21" ht="12.75">
      <c r="A15" s="291" t="s">
        <v>504</v>
      </c>
      <c r="B15" s="89" t="s">
        <v>505</v>
      </c>
      <c r="C15" s="292"/>
      <c r="D15" s="293" t="s">
        <v>43</v>
      </c>
      <c r="E15" s="293"/>
      <c r="F15" s="293"/>
      <c r="G15" s="293"/>
      <c r="H15" s="294"/>
      <c r="I15" s="295"/>
      <c r="J15" s="296">
        <v>1</v>
      </c>
      <c r="K15" s="296"/>
      <c r="L15" s="297"/>
      <c r="M15" s="298">
        <v>2</v>
      </c>
      <c r="N15" s="298" t="s">
        <v>45</v>
      </c>
      <c r="O15" s="299"/>
      <c r="P15" s="86"/>
      <c r="Q15" s="336"/>
      <c r="R15" s="84"/>
      <c r="S15" s="300"/>
      <c r="T15" s="300"/>
      <c r="U15" s="303" t="s">
        <v>253</v>
      </c>
    </row>
    <row r="16" spans="1:21" ht="12.75">
      <c r="A16" s="291" t="s">
        <v>506</v>
      </c>
      <c r="B16" s="89" t="s">
        <v>507</v>
      </c>
      <c r="C16" s="292"/>
      <c r="D16" s="293"/>
      <c r="E16" s="293" t="s">
        <v>43</v>
      </c>
      <c r="F16" s="293"/>
      <c r="G16" s="293"/>
      <c r="H16" s="294"/>
      <c r="I16" s="295">
        <v>2</v>
      </c>
      <c r="J16" s="296"/>
      <c r="K16" s="296"/>
      <c r="L16" s="297"/>
      <c r="M16" s="298">
        <v>2</v>
      </c>
      <c r="N16" s="298" t="s">
        <v>44</v>
      </c>
      <c r="O16" s="300" t="s">
        <v>566</v>
      </c>
      <c r="P16" s="84" t="s">
        <v>493</v>
      </c>
      <c r="Q16" s="299" t="s">
        <v>491</v>
      </c>
      <c r="R16" s="299" t="s">
        <v>492</v>
      </c>
      <c r="S16" s="300"/>
      <c r="T16" s="300"/>
      <c r="U16" s="302" t="s">
        <v>251</v>
      </c>
    </row>
    <row r="17" spans="1:21" ht="12.75">
      <c r="A17" s="291" t="s">
        <v>572</v>
      </c>
      <c r="B17" s="89" t="s">
        <v>508</v>
      </c>
      <c r="C17" s="292"/>
      <c r="D17" s="293"/>
      <c r="E17" s="293" t="s">
        <v>43</v>
      </c>
      <c r="F17" s="293"/>
      <c r="G17" s="293"/>
      <c r="H17" s="294"/>
      <c r="I17" s="295"/>
      <c r="J17" s="296"/>
      <c r="K17" s="296">
        <v>3</v>
      </c>
      <c r="L17" s="297"/>
      <c r="M17" s="298">
        <v>4</v>
      </c>
      <c r="N17" s="298" t="s">
        <v>45</v>
      </c>
      <c r="O17" s="300" t="s">
        <v>566</v>
      </c>
      <c r="P17" s="84" t="s">
        <v>493</v>
      </c>
      <c r="Q17" s="300"/>
      <c r="R17" s="482"/>
      <c r="S17" s="300"/>
      <c r="T17" s="300"/>
      <c r="U17" s="302" t="s">
        <v>494</v>
      </c>
    </row>
    <row r="18" spans="1:21" ht="12.75">
      <c r="A18" s="291" t="s">
        <v>509</v>
      </c>
      <c r="B18" s="89" t="s">
        <v>510</v>
      </c>
      <c r="C18" s="292"/>
      <c r="D18" s="293"/>
      <c r="E18" s="293" t="s">
        <v>43</v>
      </c>
      <c r="F18" s="293"/>
      <c r="G18" s="293"/>
      <c r="H18" s="294"/>
      <c r="I18" s="295">
        <v>2</v>
      </c>
      <c r="J18" s="296"/>
      <c r="K18" s="296"/>
      <c r="L18" s="297"/>
      <c r="M18" s="298">
        <v>2</v>
      </c>
      <c r="N18" s="298" t="s">
        <v>44</v>
      </c>
      <c r="O18" s="299" t="s">
        <v>511</v>
      </c>
      <c r="P18" s="86" t="s">
        <v>512</v>
      </c>
      <c r="Q18" s="509"/>
      <c r="S18" s="300"/>
      <c r="T18" s="300"/>
      <c r="U18" s="303" t="s">
        <v>253</v>
      </c>
    </row>
    <row r="19" spans="1:21" ht="12.75">
      <c r="A19" s="291" t="s">
        <v>511</v>
      </c>
      <c r="B19" s="89" t="s">
        <v>512</v>
      </c>
      <c r="C19" s="292"/>
      <c r="D19" s="293"/>
      <c r="E19" s="293" t="s">
        <v>43</v>
      </c>
      <c r="F19" s="293"/>
      <c r="G19" s="293"/>
      <c r="H19" s="294"/>
      <c r="I19" s="295"/>
      <c r="J19" s="296">
        <v>3</v>
      </c>
      <c r="K19" s="296"/>
      <c r="L19" s="297"/>
      <c r="M19" s="298">
        <v>4</v>
      </c>
      <c r="N19" s="298" t="s">
        <v>45</v>
      </c>
      <c r="O19" s="300" t="s">
        <v>495</v>
      </c>
      <c r="P19" s="84" t="s">
        <v>496</v>
      </c>
      <c r="Q19" s="300"/>
      <c r="R19" s="334"/>
      <c r="S19" s="300"/>
      <c r="T19" s="300"/>
      <c r="U19" s="303" t="s">
        <v>253</v>
      </c>
    </row>
    <row r="20" spans="1:21" ht="12.75">
      <c r="A20" s="291" t="s">
        <v>513</v>
      </c>
      <c r="B20" s="89" t="s">
        <v>514</v>
      </c>
      <c r="C20" s="292"/>
      <c r="D20" s="293"/>
      <c r="E20" s="293" t="s">
        <v>43</v>
      </c>
      <c r="F20" s="293"/>
      <c r="G20" s="293"/>
      <c r="H20" s="294"/>
      <c r="I20" s="295">
        <v>2</v>
      </c>
      <c r="J20" s="296"/>
      <c r="K20" s="296"/>
      <c r="L20" s="297"/>
      <c r="M20" s="298">
        <v>2</v>
      </c>
      <c r="N20" s="298" t="s">
        <v>44</v>
      </c>
      <c r="O20" s="333"/>
      <c r="P20" s="334"/>
      <c r="Q20" s="300"/>
      <c r="R20" s="334"/>
      <c r="S20" s="300"/>
      <c r="T20" s="300"/>
      <c r="U20" s="302" t="s">
        <v>260</v>
      </c>
    </row>
    <row r="21" spans="1:21" ht="12.75">
      <c r="A21" s="291" t="s">
        <v>515</v>
      </c>
      <c r="B21" s="89" t="s">
        <v>516</v>
      </c>
      <c r="C21" s="292"/>
      <c r="D21" s="293"/>
      <c r="E21" s="293" t="s">
        <v>43</v>
      </c>
      <c r="F21" s="293"/>
      <c r="G21" s="293"/>
      <c r="H21" s="294"/>
      <c r="I21" s="295"/>
      <c r="J21" s="296">
        <v>2</v>
      </c>
      <c r="K21" s="296"/>
      <c r="L21" s="297"/>
      <c r="M21" s="298">
        <v>3</v>
      </c>
      <c r="N21" s="298" t="s">
        <v>45</v>
      </c>
      <c r="O21" s="333"/>
      <c r="P21" s="334"/>
      <c r="Q21" s="300"/>
      <c r="R21" s="334"/>
      <c r="S21" s="300"/>
      <c r="T21" s="300"/>
      <c r="U21" s="302" t="s">
        <v>503</v>
      </c>
    </row>
    <row r="22" spans="1:21" ht="12.75">
      <c r="A22" s="291" t="s">
        <v>517</v>
      </c>
      <c r="B22" s="89" t="s">
        <v>518</v>
      </c>
      <c r="C22" s="292"/>
      <c r="D22" s="293"/>
      <c r="E22" s="293" t="s">
        <v>43</v>
      </c>
      <c r="F22" s="293"/>
      <c r="G22" s="293"/>
      <c r="H22" s="294"/>
      <c r="I22" s="295">
        <v>2</v>
      </c>
      <c r="J22" s="296"/>
      <c r="K22" s="296"/>
      <c r="L22" s="297"/>
      <c r="M22" s="298">
        <v>2</v>
      </c>
      <c r="N22" s="298" t="s">
        <v>44</v>
      </c>
      <c r="O22" s="360" t="s">
        <v>519</v>
      </c>
      <c r="P22" s="361" t="s">
        <v>520</v>
      </c>
      <c r="Q22" s="509"/>
      <c r="S22" s="300"/>
      <c r="T22" s="300"/>
      <c r="U22" s="303" t="s">
        <v>258</v>
      </c>
    </row>
    <row r="23" spans="1:21" ht="12.75">
      <c r="A23" s="291" t="s">
        <v>519</v>
      </c>
      <c r="B23" s="89" t="s">
        <v>520</v>
      </c>
      <c r="C23" s="292"/>
      <c r="D23" s="293"/>
      <c r="E23" s="293" t="s">
        <v>43</v>
      </c>
      <c r="F23" s="293"/>
      <c r="G23" s="293"/>
      <c r="H23" s="294"/>
      <c r="I23" s="295"/>
      <c r="J23" s="296">
        <v>1</v>
      </c>
      <c r="K23" s="296"/>
      <c r="L23" s="297"/>
      <c r="M23" s="298">
        <v>2</v>
      </c>
      <c r="N23" s="298" t="s">
        <v>45</v>
      </c>
      <c r="O23" s="300" t="s">
        <v>566</v>
      </c>
      <c r="P23" s="84" t="s">
        <v>493</v>
      </c>
      <c r="Q23" s="299"/>
      <c r="R23" s="334"/>
      <c r="S23" s="300"/>
      <c r="T23" s="300"/>
      <c r="U23" s="303" t="s">
        <v>521</v>
      </c>
    </row>
    <row r="24" spans="1:21" ht="12.75">
      <c r="A24" s="291" t="s">
        <v>522</v>
      </c>
      <c r="B24" s="89" t="s">
        <v>523</v>
      </c>
      <c r="C24" s="292"/>
      <c r="D24" s="293"/>
      <c r="E24" s="293" t="s">
        <v>43</v>
      </c>
      <c r="F24" s="293"/>
      <c r="G24" s="293"/>
      <c r="H24" s="294"/>
      <c r="I24" s="295">
        <v>4</v>
      </c>
      <c r="J24" s="296"/>
      <c r="K24" s="296"/>
      <c r="L24" s="297"/>
      <c r="M24" s="298">
        <v>4</v>
      </c>
      <c r="N24" s="298" t="s">
        <v>44</v>
      </c>
      <c r="O24" s="299" t="s">
        <v>524</v>
      </c>
      <c r="P24" s="86" t="s">
        <v>525</v>
      </c>
      <c r="Q24" s="336"/>
      <c r="R24" s="84"/>
      <c r="S24" s="336"/>
      <c r="T24" s="508"/>
      <c r="U24" s="302" t="s">
        <v>248</v>
      </c>
    </row>
    <row r="25" spans="1:21" ht="12.75">
      <c r="A25" s="291" t="s">
        <v>524</v>
      </c>
      <c r="B25" s="89" t="s">
        <v>525</v>
      </c>
      <c r="C25" s="292"/>
      <c r="D25" s="293"/>
      <c r="E25" s="293" t="s">
        <v>43</v>
      </c>
      <c r="F25" s="293"/>
      <c r="G25" s="293"/>
      <c r="H25" s="294"/>
      <c r="I25" s="295"/>
      <c r="J25" s="296">
        <v>2</v>
      </c>
      <c r="K25" s="296"/>
      <c r="L25" s="297"/>
      <c r="M25" s="298">
        <v>3</v>
      </c>
      <c r="N25" s="298" t="s">
        <v>45</v>
      </c>
      <c r="O25" s="359" t="s">
        <v>495</v>
      </c>
      <c r="P25" s="58" t="s">
        <v>496</v>
      </c>
      <c r="Q25" s="359" t="s">
        <v>499</v>
      </c>
      <c r="R25" s="58" t="s">
        <v>500</v>
      </c>
      <c r="S25" s="300"/>
      <c r="T25" s="300"/>
      <c r="U25" s="302" t="s">
        <v>248</v>
      </c>
    </row>
    <row r="26" spans="1:21" ht="12.75">
      <c r="A26" s="291" t="s">
        <v>526</v>
      </c>
      <c r="B26" s="89" t="s">
        <v>527</v>
      </c>
      <c r="C26" s="292"/>
      <c r="D26" s="293"/>
      <c r="E26" s="293"/>
      <c r="F26" s="293" t="s">
        <v>43</v>
      </c>
      <c r="G26" s="293"/>
      <c r="H26" s="294"/>
      <c r="I26" s="295">
        <v>2</v>
      </c>
      <c r="J26" s="296"/>
      <c r="K26" s="296"/>
      <c r="L26" s="297"/>
      <c r="M26" s="298">
        <v>2</v>
      </c>
      <c r="N26" s="298" t="s">
        <v>44</v>
      </c>
      <c r="O26" s="300" t="s">
        <v>509</v>
      </c>
      <c r="P26" s="84" t="s">
        <v>510</v>
      </c>
      <c r="Q26" s="300" t="s">
        <v>522</v>
      </c>
      <c r="R26" s="84" t="s">
        <v>523</v>
      </c>
      <c r="S26" s="300"/>
      <c r="T26" s="300"/>
      <c r="U26" s="302" t="s">
        <v>248</v>
      </c>
    </row>
    <row r="27" spans="1:21" ht="12.75">
      <c r="A27" s="291" t="s">
        <v>528</v>
      </c>
      <c r="B27" s="89" t="s">
        <v>529</v>
      </c>
      <c r="C27" s="292"/>
      <c r="D27" s="293"/>
      <c r="E27" s="293"/>
      <c r="F27" s="293" t="s">
        <v>43</v>
      </c>
      <c r="G27" s="293"/>
      <c r="H27" s="294"/>
      <c r="I27" s="295">
        <v>4</v>
      </c>
      <c r="J27" s="296"/>
      <c r="K27" s="296"/>
      <c r="L27" s="297"/>
      <c r="M27" s="298">
        <v>4</v>
      </c>
      <c r="N27" s="298" t="s">
        <v>44</v>
      </c>
      <c r="O27" s="360" t="s">
        <v>530</v>
      </c>
      <c r="P27" s="361" t="s">
        <v>531</v>
      </c>
      <c r="Q27" s="300"/>
      <c r="R27" s="334"/>
      <c r="S27" s="300"/>
      <c r="T27" s="300"/>
      <c r="U27" s="303" t="s">
        <v>258</v>
      </c>
    </row>
    <row r="28" spans="1:21" ht="12.75">
      <c r="A28" s="291" t="s">
        <v>530</v>
      </c>
      <c r="B28" s="89" t="s">
        <v>531</v>
      </c>
      <c r="C28" s="292"/>
      <c r="D28" s="293"/>
      <c r="E28" s="293"/>
      <c r="F28" s="293" t="s">
        <v>43</v>
      </c>
      <c r="G28" s="293"/>
      <c r="H28" s="294"/>
      <c r="I28" s="295"/>
      <c r="J28" s="296">
        <v>2</v>
      </c>
      <c r="K28" s="296"/>
      <c r="L28" s="297"/>
      <c r="M28" s="298">
        <v>3</v>
      </c>
      <c r="N28" s="298" t="s">
        <v>45</v>
      </c>
      <c r="O28" s="359" t="s">
        <v>517</v>
      </c>
      <c r="P28" s="58" t="s">
        <v>518</v>
      </c>
      <c r="Q28" s="300"/>
      <c r="R28" s="334"/>
      <c r="S28" s="300"/>
      <c r="T28" s="300"/>
      <c r="U28" s="303" t="s">
        <v>250</v>
      </c>
    </row>
    <row r="29" spans="1:21" ht="12.75">
      <c r="A29" s="291" t="s">
        <v>532</v>
      </c>
      <c r="B29" s="89" t="s">
        <v>533</v>
      </c>
      <c r="C29" s="292"/>
      <c r="D29" s="293"/>
      <c r="E29" s="293"/>
      <c r="F29" s="293" t="s">
        <v>43</v>
      </c>
      <c r="G29" s="293"/>
      <c r="H29" s="294"/>
      <c r="I29" s="295">
        <v>1</v>
      </c>
      <c r="J29" s="296"/>
      <c r="K29" s="296"/>
      <c r="L29" s="297"/>
      <c r="M29" s="298">
        <v>1</v>
      </c>
      <c r="N29" s="298" t="s">
        <v>44</v>
      </c>
      <c r="O29" s="360" t="s">
        <v>534</v>
      </c>
      <c r="P29" s="361" t="s">
        <v>535</v>
      </c>
      <c r="Q29" s="300"/>
      <c r="R29" s="334"/>
      <c r="S29" s="300"/>
      <c r="T29" s="300"/>
      <c r="U29" s="302" t="s">
        <v>521</v>
      </c>
    </row>
    <row r="30" spans="1:21" ht="12.75">
      <c r="A30" s="291" t="s">
        <v>534</v>
      </c>
      <c r="B30" s="89" t="s">
        <v>535</v>
      </c>
      <c r="C30" s="292"/>
      <c r="D30" s="293"/>
      <c r="E30" s="293"/>
      <c r="F30" s="293" t="s">
        <v>43</v>
      </c>
      <c r="G30" s="293"/>
      <c r="H30" s="294"/>
      <c r="I30" s="295"/>
      <c r="J30" s="296">
        <v>2</v>
      </c>
      <c r="K30" s="296"/>
      <c r="L30" s="297"/>
      <c r="M30" s="298">
        <v>3</v>
      </c>
      <c r="N30" s="298" t="s">
        <v>45</v>
      </c>
      <c r="O30" s="359" t="s">
        <v>572</v>
      </c>
      <c r="P30" s="58" t="s">
        <v>508</v>
      </c>
      <c r="Q30" s="359" t="s">
        <v>517</v>
      </c>
      <c r="R30" s="58" t="s">
        <v>518</v>
      </c>
      <c r="S30" s="300"/>
      <c r="T30" s="300"/>
      <c r="U30" s="302" t="s">
        <v>521</v>
      </c>
    </row>
    <row r="31" spans="1:21" ht="12.75">
      <c r="A31" s="291" t="s">
        <v>536</v>
      </c>
      <c r="B31" s="89" t="s">
        <v>537</v>
      </c>
      <c r="C31" s="292"/>
      <c r="D31" s="293"/>
      <c r="E31" s="293"/>
      <c r="F31" s="293" t="s">
        <v>43</v>
      </c>
      <c r="G31" s="293"/>
      <c r="H31" s="294"/>
      <c r="I31" s="295"/>
      <c r="J31" s="296"/>
      <c r="K31" s="296">
        <v>3</v>
      </c>
      <c r="L31" s="297"/>
      <c r="M31" s="298">
        <v>4</v>
      </c>
      <c r="N31" s="298" t="s">
        <v>45</v>
      </c>
      <c r="O31" s="359" t="s">
        <v>572</v>
      </c>
      <c r="P31" s="58" t="s">
        <v>508</v>
      </c>
      <c r="Q31" s="359" t="s">
        <v>519</v>
      </c>
      <c r="R31" s="58" t="s">
        <v>520</v>
      </c>
      <c r="S31" s="300"/>
      <c r="T31" s="300"/>
      <c r="U31" s="302" t="s">
        <v>521</v>
      </c>
    </row>
    <row r="32" spans="1:21" ht="12.75">
      <c r="A32" s="291" t="s">
        <v>538</v>
      </c>
      <c r="B32" s="89" t="s">
        <v>539</v>
      </c>
      <c r="C32" s="292"/>
      <c r="D32" s="293"/>
      <c r="E32" s="293"/>
      <c r="F32" s="293" t="s">
        <v>43</v>
      </c>
      <c r="G32" s="293"/>
      <c r="H32" s="294"/>
      <c r="I32" s="295"/>
      <c r="J32" s="296">
        <v>1</v>
      </c>
      <c r="K32" s="296"/>
      <c r="L32" s="297"/>
      <c r="M32" s="298">
        <v>2</v>
      </c>
      <c r="N32" s="298" t="s">
        <v>45</v>
      </c>
      <c r="O32" s="333"/>
      <c r="P32" s="334"/>
      <c r="Q32" s="300"/>
      <c r="R32" s="334"/>
      <c r="S32" s="300"/>
      <c r="T32" s="300"/>
      <c r="U32" s="302" t="s">
        <v>248</v>
      </c>
    </row>
    <row r="33" spans="1:21" ht="12.75">
      <c r="A33" s="291" t="s">
        <v>540</v>
      </c>
      <c r="B33" s="89" t="s">
        <v>541</v>
      </c>
      <c r="C33" s="292"/>
      <c r="D33" s="293"/>
      <c r="E33" s="293"/>
      <c r="F33" s="293"/>
      <c r="G33" s="293" t="s">
        <v>43</v>
      </c>
      <c r="H33" s="294"/>
      <c r="I33" s="295">
        <v>3</v>
      </c>
      <c r="J33" s="296"/>
      <c r="K33" s="296"/>
      <c r="L33" s="297"/>
      <c r="M33" s="298">
        <v>3</v>
      </c>
      <c r="N33" s="298" t="s">
        <v>44</v>
      </c>
      <c r="O33" s="299" t="s">
        <v>542</v>
      </c>
      <c r="P33" s="86" t="s">
        <v>543</v>
      </c>
      <c r="Q33" s="336"/>
      <c r="R33" s="84"/>
      <c r="S33" s="299"/>
      <c r="T33" s="370"/>
      <c r="U33" s="303" t="s">
        <v>253</v>
      </c>
    </row>
    <row r="34" spans="1:21" ht="12.75">
      <c r="A34" s="291" t="s">
        <v>575</v>
      </c>
      <c r="B34" s="89" t="s">
        <v>543</v>
      </c>
      <c r="C34" s="292"/>
      <c r="D34" s="293"/>
      <c r="E34" s="293"/>
      <c r="F34" s="293"/>
      <c r="G34" s="293" t="s">
        <v>43</v>
      </c>
      <c r="H34" s="294"/>
      <c r="I34" s="295"/>
      <c r="J34" s="296">
        <v>1</v>
      </c>
      <c r="K34" s="296"/>
      <c r="L34" s="297"/>
      <c r="M34" s="298">
        <v>2</v>
      </c>
      <c r="N34" s="298" t="s">
        <v>45</v>
      </c>
      <c r="O34" s="359" t="s">
        <v>509</v>
      </c>
      <c r="P34" s="58" t="s">
        <v>510</v>
      </c>
      <c r="Q34" s="300"/>
      <c r="R34" s="334"/>
      <c r="S34" s="300"/>
      <c r="T34" s="300"/>
      <c r="U34" s="303" t="s">
        <v>253</v>
      </c>
    </row>
    <row r="35" spans="1:21" ht="12.75" customHeight="1">
      <c r="A35" s="291" t="s">
        <v>544</v>
      </c>
      <c r="B35" s="89" t="s">
        <v>545</v>
      </c>
      <c r="C35" s="292"/>
      <c r="D35" s="293"/>
      <c r="E35" s="293"/>
      <c r="F35" s="293"/>
      <c r="G35" s="293" t="s">
        <v>43</v>
      </c>
      <c r="H35" s="294"/>
      <c r="I35" s="295">
        <v>3</v>
      </c>
      <c r="J35" s="296"/>
      <c r="K35" s="296"/>
      <c r="L35" s="297"/>
      <c r="M35" s="298">
        <v>3</v>
      </c>
      <c r="N35" s="298" t="s">
        <v>44</v>
      </c>
      <c r="O35" s="299" t="s">
        <v>576</v>
      </c>
      <c r="P35" s="86" t="s">
        <v>546</v>
      </c>
      <c r="Q35" s="337"/>
      <c r="R35" s="338"/>
      <c r="S35" s="300"/>
      <c r="T35" s="300"/>
      <c r="U35" s="302" t="s">
        <v>243</v>
      </c>
    </row>
    <row r="36" spans="1:21" ht="12.75">
      <c r="A36" s="291" t="s">
        <v>576</v>
      </c>
      <c r="B36" s="89" t="s">
        <v>546</v>
      </c>
      <c r="C36" s="292"/>
      <c r="D36" s="293"/>
      <c r="E36" s="293"/>
      <c r="F36" s="293"/>
      <c r="G36" s="293" t="s">
        <v>43</v>
      </c>
      <c r="H36" s="294"/>
      <c r="I36" s="295"/>
      <c r="J36" s="296">
        <v>2</v>
      </c>
      <c r="K36" s="296"/>
      <c r="L36" s="297"/>
      <c r="M36" s="298">
        <v>3</v>
      </c>
      <c r="N36" s="298" t="s">
        <v>45</v>
      </c>
      <c r="O36" s="362" t="s">
        <v>203</v>
      </c>
      <c r="P36" s="56" t="s">
        <v>204</v>
      </c>
      <c r="Q36" s="300"/>
      <c r="R36" s="334"/>
      <c r="S36" s="300"/>
      <c r="T36" s="300"/>
      <c r="U36" s="302" t="s">
        <v>243</v>
      </c>
    </row>
    <row r="37" spans="1:21" ht="12.75">
      <c r="A37" s="291" t="s">
        <v>547</v>
      </c>
      <c r="B37" s="89" t="s">
        <v>548</v>
      </c>
      <c r="C37" s="292"/>
      <c r="D37" s="293"/>
      <c r="E37" s="293"/>
      <c r="F37" s="293"/>
      <c r="G37" s="293" t="s">
        <v>43</v>
      </c>
      <c r="H37" s="294"/>
      <c r="I37" s="295"/>
      <c r="J37" s="296"/>
      <c r="K37" s="296">
        <v>2</v>
      </c>
      <c r="L37" s="297"/>
      <c r="M37" s="298">
        <v>4</v>
      </c>
      <c r="N37" s="298" t="s">
        <v>45</v>
      </c>
      <c r="O37" s="333"/>
      <c r="P37" s="334"/>
      <c r="Q37" s="300"/>
      <c r="R37" s="334"/>
      <c r="S37" s="300"/>
      <c r="T37" s="300"/>
      <c r="U37" s="302" t="s">
        <v>251</v>
      </c>
    </row>
    <row r="38" spans="1:21" ht="12.75">
      <c r="A38" s="624" t="s">
        <v>46</v>
      </c>
      <c r="B38" s="625"/>
      <c r="C38" s="308">
        <f aca="true" t="shared" si="0" ref="C38:H38">SUMIF(C9:C37,"=x",$I9:$I37)+SUMIF(C9:C37,"=x",$J9:$J37)+SUMIF(C9:C37,"=x",$K9:$K37)</f>
        <v>0</v>
      </c>
      <c r="D38" s="309">
        <f t="shared" si="0"/>
        <v>16</v>
      </c>
      <c r="E38" s="309">
        <f t="shared" si="0"/>
        <v>23</v>
      </c>
      <c r="F38" s="309">
        <f t="shared" si="0"/>
        <v>15</v>
      </c>
      <c r="G38" s="309">
        <f t="shared" si="0"/>
        <v>11</v>
      </c>
      <c r="H38" s="310">
        <f t="shared" si="0"/>
        <v>0</v>
      </c>
      <c r="I38" s="670">
        <f>SUM(C38:H38)</f>
        <v>65</v>
      </c>
      <c r="J38" s="671"/>
      <c r="K38" s="671"/>
      <c r="L38" s="671"/>
      <c r="M38" s="671"/>
      <c r="N38" s="672"/>
      <c r="O38" s="662"/>
      <c r="P38" s="663"/>
      <c r="Q38" s="663"/>
      <c r="R38" s="663"/>
      <c r="S38" s="663"/>
      <c r="T38" s="663"/>
      <c r="U38" s="664"/>
    </row>
    <row r="39" spans="1:21" ht="12.75">
      <c r="A39" s="530" t="s">
        <v>47</v>
      </c>
      <c r="B39" s="531"/>
      <c r="C39" s="305">
        <f aca="true" t="shared" si="1" ref="C39:H39">SUMIF(C9:C37,"=x",$M9:$M37)</f>
        <v>0</v>
      </c>
      <c r="D39" s="306">
        <f t="shared" si="1"/>
        <v>18</v>
      </c>
      <c r="E39" s="306">
        <f t="shared" si="1"/>
        <v>28</v>
      </c>
      <c r="F39" s="306">
        <f t="shared" si="1"/>
        <v>19</v>
      </c>
      <c r="G39" s="306">
        <f t="shared" si="1"/>
        <v>15</v>
      </c>
      <c r="H39" s="307">
        <f t="shared" si="1"/>
        <v>0</v>
      </c>
      <c r="I39" s="667">
        <f>SUM(C39:H39)</f>
        <v>80</v>
      </c>
      <c r="J39" s="668"/>
      <c r="K39" s="668"/>
      <c r="L39" s="668"/>
      <c r="M39" s="668"/>
      <c r="N39" s="669"/>
      <c r="O39" s="662"/>
      <c r="P39" s="663"/>
      <c r="Q39" s="663"/>
      <c r="R39" s="663"/>
      <c r="S39" s="663"/>
      <c r="T39" s="663"/>
      <c r="U39" s="664"/>
    </row>
    <row r="40" spans="1:21" ht="12.75">
      <c r="A40" s="643" t="s">
        <v>48</v>
      </c>
      <c r="B40" s="644"/>
      <c r="C40" s="315">
        <f>SUMPRODUCT(--(C9:C37="x"),--($N9:$N37="K"))</f>
        <v>0</v>
      </c>
      <c r="D40" s="316">
        <f>SUMPRODUCT(--(D$9:D$37="x"),--($N$9:$N$37="K"))</f>
        <v>3</v>
      </c>
      <c r="E40" s="316">
        <f>SUMPRODUCT(--(E$9:E$37="x"),--($N$9:$N$37="K"))</f>
        <v>5</v>
      </c>
      <c r="F40" s="316">
        <f>SUMPRODUCT(--(F$9:F$37="x"),--($N$9:$N$37="K"))</f>
        <v>3</v>
      </c>
      <c r="G40" s="316">
        <f>SUMPRODUCT(--(G$9:G$37="x"),--($N$9:$N$37="K"))</f>
        <v>2</v>
      </c>
      <c r="H40" s="316">
        <f>SUMPRODUCT(--(H$9:H$37="x"),--($N$9:$N$37="K"))</f>
        <v>0</v>
      </c>
      <c r="I40" s="659">
        <f>SUM(C40:H40)</f>
        <v>13</v>
      </c>
      <c r="J40" s="660"/>
      <c r="K40" s="660"/>
      <c r="L40" s="660"/>
      <c r="M40" s="660"/>
      <c r="N40" s="661"/>
      <c r="O40" s="662"/>
      <c r="P40" s="663"/>
      <c r="Q40" s="663"/>
      <c r="R40" s="663"/>
      <c r="S40" s="663"/>
      <c r="T40" s="663"/>
      <c r="U40" s="664"/>
    </row>
    <row r="41" spans="1:21" ht="12.75">
      <c r="A41" s="626" t="s">
        <v>799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8"/>
      <c r="O41" s="339"/>
      <c r="P41" s="340"/>
      <c r="Q41" s="340"/>
      <c r="R41" s="340"/>
      <c r="S41" s="340"/>
      <c r="T41" s="340"/>
      <c r="U41" s="323"/>
    </row>
    <row r="42" spans="1:21" ht="25.5" customHeight="1">
      <c r="A42" s="525" t="s">
        <v>797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50"/>
      <c r="O42" s="340"/>
      <c r="P42" s="340"/>
      <c r="Q42" s="340"/>
      <c r="R42" s="340"/>
      <c r="S42" s="340"/>
      <c r="T42" s="340"/>
      <c r="U42" s="323"/>
    </row>
    <row r="43" spans="1:21" ht="12.75">
      <c r="A43" s="291" t="s">
        <v>549</v>
      </c>
      <c r="B43" s="89" t="s">
        <v>550</v>
      </c>
      <c r="C43" s="292"/>
      <c r="D43" s="293"/>
      <c r="E43" s="293"/>
      <c r="F43" s="293"/>
      <c r="G43" s="293" t="s">
        <v>43</v>
      </c>
      <c r="H43" s="294"/>
      <c r="I43" s="295"/>
      <c r="J43" s="296">
        <v>2</v>
      </c>
      <c r="K43" s="296"/>
      <c r="L43" s="297"/>
      <c r="M43" s="298">
        <v>2</v>
      </c>
      <c r="N43" s="298" t="s">
        <v>45</v>
      </c>
      <c r="O43" s="359" t="s">
        <v>519</v>
      </c>
      <c r="P43" s="58" t="s">
        <v>520</v>
      </c>
      <c r="Q43" s="359" t="s">
        <v>534</v>
      </c>
      <c r="R43" s="58" t="s">
        <v>535</v>
      </c>
      <c r="S43" s="508"/>
      <c r="T43" s="508"/>
      <c r="U43" s="303" t="s">
        <v>262</v>
      </c>
    </row>
    <row r="44" spans="1:21" ht="12.75">
      <c r="A44" s="325" t="s">
        <v>551</v>
      </c>
      <c r="B44" s="89" t="s">
        <v>843</v>
      </c>
      <c r="C44" s="292"/>
      <c r="D44" s="293"/>
      <c r="E44" s="293"/>
      <c r="F44" s="293"/>
      <c r="G44" s="293"/>
      <c r="H44" s="294" t="s">
        <v>43</v>
      </c>
      <c r="I44" s="295">
        <v>2</v>
      </c>
      <c r="J44" s="296"/>
      <c r="K44" s="296"/>
      <c r="L44" s="297"/>
      <c r="M44" s="298">
        <v>2</v>
      </c>
      <c r="N44" s="298" t="s">
        <v>69</v>
      </c>
      <c r="O44" s="333"/>
      <c r="P44" s="84"/>
      <c r="Q44" s="300"/>
      <c r="R44" s="84"/>
      <c r="S44" s="300"/>
      <c r="T44" s="300"/>
      <c r="U44" s="302" t="s">
        <v>552</v>
      </c>
    </row>
    <row r="45" spans="1:21" ht="12.75">
      <c r="A45" s="291" t="s">
        <v>553</v>
      </c>
      <c r="B45" s="89" t="s">
        <v>554</v>
      </c>
      <c r="C45" s="292"/>
      <c r="D45" s="293"/>
      <c r="E45" s="293"/>
      <c r="F45" s="293"/>
      <c r="G45" s="293"/>
      <c r="H45" s="294" t="s">
        <v>43</v>
      </c>
      <c r="I45" s="295"/>
      <c r="J45" s="296"/>
      <c r="K45" s="296">
        <v>2</v>
      </c>
      <c r="L45" s="297"/>
      <c r="M45" s="298">
        <v>2</v>
      </c>
      <c r="N45" s="298" t="s">
        <v>45</v>
      </c>
      <c r="O45" s="359" t="s">
        <v>536</v>
      </c>
      <c r="P45" s="58" t="s">
        <v>537</v>
      </c>
      <c r="Q45" s="300"/>
      <c r="R45" s="84"/>
      <c r="S45" s="300"/>
      <c r="T45" s="300"/>
      <c r="U45" s="302" t="s">
        <v>262</v>
      </c>
    </row>
    <row r="46" spans="1:21" ht="12.75">
      <c r="A46" s="291" t="s">
        <v>555</v>
      </c>
      <c r="B46" s="89" t="s">
        <v>556</v>
      </c>
      <c r="C46" s="292"/>
      <c r="D46" s="293"/>
      <c r="E46" s="293"/>
      <c r="F46" s="293"/>
      <c r="G46" s="293" t="s">
        <v>43</v>
      </c>
      <c r="H46" s="294"/>
      <c r="I46" s="295">
        <v>2</v>
      </c>
      <c r="J46" s="296"/>
      <c r="K46" s="296"/>
      <c r="L46" s="297"/>
      <c r="M46" s="298">
        <v>2</v>
      </c>
      <c r="N46" s="298" t="s">
        <v>69</v>
      </c>
      <c r="O46" s="341"/>
      <c r="P46" s="86"/>
      <c r="Q46" s="300"/>
      <c r="R46" s="334"/>
      <c r="S46" s="300"/>
      <c r="T46" s="300"/>
      <c r="U46" s="303" t="s">
        <v>257</v>
      </c>
    </row>
    <row r="47" spans="1:21" ht="12.75">
      <c r="A47" s="291" t="s">
        <v>557</v>
      </c>
      <c r="B47" s="89" t="s">
        <v>558</v>
      </c>
      <c r="C47" s="292"/>
      <c r="D47" s="293"/>
      <c r="E47" s="293"/>
      <c r="F47" s="293"/>
      <c r="G47" s="293" t="s">
        <v>43</v>
      </c>
      <c r="H47" s="294"/>
      <c r="I47" s="295">
        <v>2</v>
      </c>
      <c r="J47" s="296"/>
      <c r="K47" s="296"/>
      <c r="L47" s="297"/>
      <c r="M47" s="298">
        <v>2</v>
      </c>
      <c r="N47" s="298" t="s">
        <v>69</v>
      </c>
      <c r="O47" s="333"/>
      <c r="P47" s="84"/>
      <c r="Q47" s="300"/>
      <c r="R47" s="334"/>
      <c r="S47" s="300"/>
      <c r="T47" s="300"/>
      <c r="U47" s="303" t="s">
        <v>263</v>
      </c>
    </row>
    <row r="48" spans="1:21" ht="12.75">
      <c r="A48" s="291" t="s">
        <v>559</v>
      </c>
      <c r="B48" s="89" t="s">
        <v>560</v>
      </c>
      <c r="C48" s="292"/>
      <c r="D48" s="293"/>
      <c r="E48" s="293"/>
      <c r="F48" s="293"/>
      <c r="G48" s="293"/>
      <c r="H48" s="294" t="s">
        <v>43</v>
      </c>
      <c r="I48" s="295">
        <v>2</v>
      </c>
      <c r="J48" s="296"/>
      <c r="K48" s="296"/>
      <c r="L48" s="297"/>
      <c r="M48" s="298">
        <v>2</v>
      </c>
      <c r="N48" s="298" t="s">
        <v>69</v>
      </c>
      <c r="O48" s="333"/>
      <c r="P48" s="84"/>
      <c r="Q48" s="300"/>
      <c r="R48" s="334"/>
      <c r="S48" s="300"/>
      <c r="T48" s="300"/>
      <c r="U48" s="303" t="s">
        <v>561</v>
      </c>
    </row>
    <row r="49" spans="1:21" ht="12.75">
      <c r="A49" s="291" t="s">
        <v>795</v>
      </c>
      <c r="B49" s="89" t="s">
        <v>773</v>
      </c>
      <c r="C49" s="295"/>
      <c r="D49" s="296"/>
      <c r="E49" s="296"/>
      <c r="F49" s="296"/>
      <c r="G49" s="296"/>
      <c r="H49" s="324" t="s">
        <v>43</v>
      </c>
      <c r="I49" s="485">
        <v>2</v>
      </c>
      <c r="J49" s="296">
        <v>2</v>
      </c>
      <c r="K49" s="296"/>
      <c r="L49" s="324"/>
      <c r="M49" s="298">
        <v>6</v>
      </c>
      <c r="N49" s="486" t="s">
        <v>69</v>
      </c>
      <c r="O49" s="333"/>
      <c r="P49" s="84"/>
      <c r="Q49" s="300"/>
      <c r="R49" s="334"/>
      <c r="S49" s="300"/>
      <c r="T49" s="300"/>
      <c r="U49" s="302" t="s">
        <v>251</v>
      </c>
    </row>
    <row r="50" spans="1:21" ht="12.75">
      <c r="A50" s="291" t="s">
        <v>774</v>
      </c>
      <c r="B50" s="89" t="s">
        <v>775</v>
      </c>
      <c r="C50" s="295"/>
      <c r="D50" s="296"/>
      <c r="E50" s="296"/>
      <c r="F50" s="296"/>
      <c r="G50" s="296"/>
      <c r="H50" s="324" t="s">
        <v>43</v>
      </c>
      <c r="I50" s="485">
        <v>2</v>
      </c>
      <c r="J50" s="296"/>
      <c r="K50" s="296"/>
      <c r="L50" s="324"/>
      <c r="M50" s="298">
        <v>3</v>
      </c>
      <c r="N50" s="486" t="s">
        <v>69</v>
      </c>
      <c r="O50" s="333"/>
      <c r="P50" s="84"/>
      <c r="Q50" s="300"/>
      <c r="R50" s="334"/>
      <c r="S50" s="300"/>
      <c r="T50" s="300"/>
      <c r="U50" s="302" t="s">
        <v>256</v>
      </c>
    </row>
    <row r="51" spans="1:21" ht="12.75">
      <c r="A51" s="291" t="s">
        <v>776</v>
      </c>
      <c r="B51" s="89" t="s">
        <v>777</v>
      </c>
      <c r="C51" s="295"/>
      <c r="D51" s="296"/>
      <c r="E51" s="296"/>
      <c r="F51" s="296"/>
      <c r="G51" s="296" t="s">
        <v>43</v>
      </c>
      <c r="H51" s="324"/>
      <c r="I51" s="485"/>
      <c r="J51" s="296"/>
      <c r="K51" s="296">
        <v>2</v>
      </c>
      <c r="L51" s="324"/>
      <c r="M51" s="298">
        <v>3</v>
      </c>
      <c r="N51" s="486" t="s">
        <v>45</v>
      </c>
      <c r="O51" s="333"/>
      <c r="P51" s="84"/>
      <c r="Q51" s="300"/>
      <c r="R51" s="334"/>
      <c r="S51" s="300"/>
      <c r="T51" s="300"/>
      <c r="U51" s="302" t="s">
        <v>256</v>
      </c>
    </row>
    <row r="52" spans="1:21" ht="12.75">
      <c r="A52" s="460" t="s">
        <v>844</v>
      </c>
      <c r="B52" s="513" t="s">
        <v>778</v>
      </c>
      <c r="C52" s="295"/>
      <c r="D52" s="296"/>
      <c r="E52" s="296"/>
      <c r="F52" s="296"/>
      <c r="G52" s="296"/>
      <c r="H52" s="324" t="s">
        <v>43</v>
      </c>
      <c r="I52" s="485"/>
      <c r="J52" s="296">
        <v>2</v>
      </c>
      <c r="K52" s="296"/>
      <c r="L52" s="324"/>
      <c r="M52" s="298">
        <v>3</v>
      </c>
      <c r="N52" s="486" t="s">
        <v>45</v>
      </c>
      <c r="O52" s="511" t="s">
        <v>572</v>
      </c>
      <c r="P52" s="58" t="s">
        <v>508</v>
      </c>
      <c r="Q52" s="512"/>
      <c r="R52" s="335"/>
      <c r="S52" s="512"/>
      <c r="T52" s="512"/>
      <c r="U52" s="302" t="s">
        <v>845</v>
      </c>
    </row>
    <row r="53" spans="1:21" ht="12.75">
      <c r="A53" s="291" t="s">
        <v>779</v>
      </c>
      <c r="B53" s="89" t="s">
        <v>780</v>
      </c>
      <c r="C53" s="295"/>
      <c r="D53" s="296"/>
      <c r="E53" s="296"/>
      <c r="F53" s="296"/>
      <c r="G53" s="296"/>
      <c r="H53" s="324" t="s">
        <v>43</v>
      </c>
      <c r="I53" s="485">
        <v>2</v>
      </c>
      <c r="J53" s="296"/>
      <c r="K53" s="296"/>
      <c r="L53" s="324"/>
      <c r="M53" s="298">
        <v>3</v>
      </c>
      <c r="N53" s="486" t="s">
        <v>69</v>
      </c>
      <c r="O53" s="333"/>
      <c r="P53" s="84"/>
      <c r="Q53" s="300"/>
      <c r="R53" s="334"/>
      <c r="S53" s="300"/>
      <c r="T53" s="300"/>
      <c r="U53" s="302" t="s">
        <v>251</v>
      </c>
    </row>
    <row r="54" spans="1:21" ht="12.75">
      <c r="A54" s="291" t="s">
        <v>781</v>
      </c>
      <c r="B54" s="89" t="s">
        <v>782</v>
      </c>
      <c r="C54" s="295"/>
      <c r="D54" s="296"/>
      <c r="E54" s="296"/>
      <c r="F54" s="296"/>
      <c r="G54" s="296"/>
      <c r="H54" s="324" t="s">
        <v>43</v>
      </c>
      <c r="I54" s="485">
        <v>2</v>
      </c>
      <c r="J54" s="296"/>
      <c r="K54" s="296"/>
      <c r="L54" s="324"/>
      <c r="M54" s="298">
        <v>3</v>
      </c>
      <c r="N54" s="486" t="s">
        <v>69</v>
      </c>
      <c r="O54" s="333"/>
      <c r="P54" s="84"/>
      <c r="Q54" s="300"/>
      <c r="R54" s="334"/>
      <c r="S54" s="300"/>
      <c r="T54" s="300"/>
      <c r="U54" s="302" t="s">
        <v>796</v>
      </c>
    </row>
    <row r="55" spans="1:21" ht="12.75">
      <c r="A55" s="291" t="s">
        <v>783</v>
      </c>
      <c r="B55" s="89" t="s">
        <v>784</v>
      </c>
      <c r="C55" s="295"/>
      <c r="D55" s="296"/>
      <c r="E55" s="296"/>
      <c r="F55" s="296"/>
      <c r="G55" s="296"/>
      <c r="H55" s="324" t="s">
        <v>43</v>
      </c>
      <c r="I55" s="485"/>
      <c r="J55" s="296"/>
      <c r="K55" s="296">
        <v>2</v>
      </c>
      <c r="L55" s="324"/>
      <c r="M55" s="298">
        <v>3</v>
      </c>
      <c r="N55" s="486" t="s">
        <v>45</v>
      </c>
      <c r="O55" s="333"/>
      <c r="P55" s="84"/>
      <c r="Q55" s="300"/>
      <c r="R55" s="334"/>
      <c r="S55" s="300"/>
      <c r="T55" s="300"/>
      <c r="U55" s="302" t="s">
        <v>257</v>
      </c>
    </row>
    <row r="56" spans="1:21" ht="12.75">
      <c r="A56" s="291" t="s">
        <v>785</v>
      </c>
      <c r="B56" s="89" t="s">
        <v>786</v>
      </c>
      <c r="C56" s="295"/>
      <c r="D56" s="296"/>
      <c r="E56" s="296"/>
      <c r="F56" s="296"/>
      <c r="G56" s="296"/>
      <c r="H56" s="324" t="s">
        <v>43</v>
      </c>
      <c r="I56" s="485">
        <v>2</v>
      </c>
      <c r="J56" s="296"/>
      <c r="K56" s="296"/>
      <c r="L56" s="324"/>
      <c r="M56" s="298">
        <v>3</v>
      </c>
      <c r="N56" s="486" t="s">
        <v>69</v>
      </c>
      <c r="O56" s="333"/>
      <c r="P56" s="84"/>
      <c r="Q56" s="300"/>
      <c r="R56" s="334"/>
      <c r="S56" s="300"/>
      <c r="T56" s="300"/>
      <c r="U56" s="302" t="s">
        <v>503</v>
      </c>
    </row>
    <row r="57" spans="1:21" ht="12.75">
      <c r="A57" s="291" t="s">
        <v>787</v>
      </c>
      <c r="B57" s="89" t="s">
        <v>788</v>
      </c>
      <c r="C57" s="295"/>
      <c r="D57" s="296"/>
      <c r="E57" s="296"/>
      <c r="F57" s="296"/>
      <c r="G57" s="296"/>
      <c r="H57" s="324" t="s">
        <v>43</v>
      </c>
      <c r="I57" s="485">
        <v>2</v>
      </c>
      <c r="J57" s="296"/>
      <c r="K57" s="296"/>
      <c r="L57" s="324"/>
      <c r="M57" s="298">
        <v>3</v>
      </c>
      <c r="N57" s="486" t="s">
        <v>69</v>
      </c>
      <c r="O57" s="333"/>
      <c r="P57" s="84"/>
      <c r="Q57" s="300"/>
      <c r="R57" s="334"/>
      <c r="S57" s="300"/>
      <c r="T57" s="300"/>
      <c r="U57" s="302" t="s">
        <v>257</v>
      </c>
    </row>
    <row r="58" spans="1:21" ht="12.75">
      <c r="A58" s="291" t="s">
        <v>789</v>
      </c>
      <c r="B58" s="89" t="s">
        <v>790</v>
      </c>
      <c r="C58" s="295"/>
      <c r="D58" s="296"/>
      <c r="E58" s="296"/>
      <c r="F58" s="296"/>
      <c r="G58" s="296"/>
      <c r="H58" s="324" t="s">
        <v>43</v>
      </c>
      <c r="I58" s="485">
        <v>2</v>
      </c>
      <c r="J58" s="296"/>
      <c r="K58" s="296"/>
      <c r="L58" s="324"/>
      <c r="M58" s="298">
        <v>3</v>
      </c>
      <c r="N58" s="486" t="s">
        <v>69</v>
      </c>
      <c r="O58" s="333"/>
      <c r="P58" s="84"/>
      <c r="Q58" s="300"/>
      <c r="R58" s="334"/>
      <c r="S58" s="300"/>
      <c r="T58" s="300"/>
      <c r="U58" s="302" t="s">
        <v>261</v>
      </c>
    </row>
    <row r="59" spans="1:21" ht="12.75">
      <c r="A59" s="291" t="s">
        <v>791</v>
      </c>
      <c r="B59" s="89" t="s">
        <v>792</v>
      </c>
      <c r="C59" s="295"/>
      <c r="D59" s="296"/>
      <c r="E59" s="296"/>
      <c r="F59" s="296"/>
      <c r="G59" s="296"/>
      <c r="H59" s="324" t="s">
        <v>43</v>
      </c>
      <c r="I59" s="485">
        <v>2</v>
      </c>
      <c r="J59" s="296"/>
      <c r="K59" s="296"/>
      <c r="L59" s="324"/>
      <c r="M59" s="298">
        <v>3</v>
      </c>
      <c r="N59" s="486" t="s">
        <v>69</v>
      </c>
      <c r="O59" s="333"/>
      <c r="P59" s="84"/>
      <c r="Q59" s="300"/>
      <c r="R59" s="334"/>
      <c r="S59" s="300"/>
      <c r="T59" s="300"/>
      <c r="U59" s="302" t="s">
        <v>263</v>
      </c>
    </row>
    <row r="60" spans="1:21" ht="12.75">
      <c r="A60" s="291" t="s">
        <v>793</v>
      </c>
      <c r="B60" s="89" t="s">
        <v>794</v>
      </c>
      <c r="C60" s="295"/>
      <c r="D60" s="296"/>
      <c r="E60" s="296"/>
      <c r="F60" s="296"/>
      <c r="G60" s="296"/>
      <c r="H60" s="324" t="s">
        <v>43</v>
      </c>
      <c r="I60" s="485"/>
      <c r="J60" s="296"/>
      <c r="K60" s="296">
        <v>2</v>
      </c>
      <c r="L60" s="324"/>
      <c r="M60" s="298">
        <v>3</v>
      </c>
      <c r="N60" s="486" t="s">
        <v>45</v>
      </c>
      <c r="O60" s="333"/>
      <c r="P60" s="84"/>
      <c r="Q60" s="300"/>
      <c r="R60" s="334"/>
      <c r="S60" s="300"/>
      <c r="T60" s="300"/>
      <c r="U60" s="302" t="s">
        <v>261</v>
      </c>
    </row>
    <row r="61" spans="1:21" ht="12.75">
      <c r="A61" s="624" t="s">
        <v>46</v>
      </c>
      <c r="B61" s="625"/>
      <c r="C61" s="311">
        <f>SUMIF(C41:C42,"=x",$I41:$I42)+SUMIF(C41:C42,"=x",$J41:$J42)+SUMIF(C41:C42,"=x",$K41:$K42)</f>
        <v>0</v>
      </c>
      <c r="D61" s="312">
        <f>SUMIF(D41:D42,"=x",$I41:$I42)+SUMIF(D41:D42,"=x",$J41:$J42)+SUMIF(D41:D42,"=x",$K41:$K42)</f>
        <v>0</v>
      </c>
      <c r="E61" s="312">
        <f>SUMIF(E41:E42,"=x",$I41:$I42)+SUMIF(E41:E42,"=x",$J41:$J42)+SUMIF(E41:E42,"=x",$K41:$K42)</f>
        <v>0</v>
      </c>
      <c r="F61" s="312">
        <f>SUMIF(F41:F42,"=x",$I41:$I42)+SUMIF(F41:F42,"=x",$J41:$J42)+SUMIF(F41:F42,"=x",$K41:$K42)</f>
        <v>0</v>
      </c>
      <c r="G61" s="312">
        <f>SUMIF(G41:G42,"=x",$I41:$I42)+SUMIF(G41:G42,"=x",$J41:$J42)+SUMIF(G41:G42,"=x",$K41:$K42)</f>
        <v>0</v>
      </c>
      <c r="H61" s="313"/>
      <c r="I61" s="648">
        <v>10</v>
      </c>
      <c r="J61" s="665"/>
      <c r="K61" s="665"/>
      <c r="L61" s="665"/>
      <c r="M61" s="665"/>
      <c r="N61" s="666"/>
      <c r="O61" s="539"/>
      <c r="P61" s="540"/>
      <c r="Q61" s="540"/>
      <c r="R61" s="540"/>
      <c r="S61" s="540"/>
      <c r="T61" s="540"/>
      <c r="U61" s="541"/>
    </row>
    <row r="62" spans="1:21" ht="12.75">
      <c r="A62" s="530" t="s">
        <v>47</v>
      </c>
      <c r="B62" s="531"/>
      <c r="C62" s="566" t="s">
        <v>567</v>
      </c>
      <c r="D62" s="567"/>
      <c r="E62" s="567"/>
      <c r="F62" s="567"/>
      <c r="G62" s="567"/>
      <c r="H62" s="568"/>
      <c r="I62" s="527">
        <v>10</v>
      </c>
      <c r="J62" s="532"/>
      <c r="K62" s="532"/>
      <c r="L62" s="532"/>
      <c r="M62" s="532"/>
      <c r="N62" s="533"/>
      <c r="O62" s="539"/>
      <c r="P62" s="540"/>
      <c r="Q62" s="540"/>
      <c r="R62" s="540"/>
      <c r="S62" s="540"/>
      <c r="T62" s="540"/>
      <c r="U62" s="541"/>
    </row>
    <row r="63" spans="1:21" ht="12.75">
      <c r="A63" s="643" t="s">
        <v>48</v>
      </c>
      <c r="B63" s="644"/>
      <c r="C63" s="317">
        <f>SUMPRODUCT(--(C41:C42="x"),--($N41:$N42="K"))</f>
        <v>0</v>
      </c>
      <c r="D63" s="318"/>
      <c r="E63" s="318"/>
      <c r="F63" s="318"/>
      <c r="G63" s="318"/>
      <c r="H63" s="319"/>
      <c r="I63" s="656"/>
      <c r="J63" s="657"/>
      <c r="K63" s="657"/>
      <c r="L63" s="657"/>
      <c r="M63" s="657"/>
      <c r="N63" s="658"/>
      <c r="O63" s="539"/>
      <c r="P63" s="540"/>
      <c r="Q63" s="540"/>
      <c r="R63" s="540"/>
      <c r="S63" s="540"/>
      <c r="T63" s="540"/>
      <c r="U63" s="541"/>
    </row>
    <row r="64" spans="1:21" ht="12.75">
      <c r="A64" s="626" t="s">
        <v>562</v>
      </c>
      <c r="B64" s="627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8"/>
      <c r="O64" s="339"/>
      <c r="P64" s="340"/>
      <c r="Q64" s="340"/>
      <c r="R64" s="340"/>
      <c r="S64" s="340"/>
      <c r="T64" s="340"/>
      <c r="U64" s="323"/>
    </row>
    <row r="65" spans="1:21" ht="12.75">
      <c r="A65" s="325" t="s">
        <v>563</v>
      </c>
      <c r="B65" s="253" t="s">
        <v>570</v>
      </c>
      <c r="C65" s="295"/>
      <c r="D65" s="296"/>
      <c r="E65" s="296"/>
      <c r="F65" s="296"/>
      <c r="G65" s="296" t="s">
        <v>43</v>
      </c>
      <c r="H65" s="324"/>
      <c r="I65" s="295"/>
      <c r="J65" s="296">
        <v>4</v>
      </c>
      <c r="K65" s="296"/>
      <c r="L65" s="297"/>
      <c r="M65" s="298">
        <v>0</v>
      </c>
      <c r="N65" s="26" t="s">
        <v>49</v>
      </c>
      <c r="O65" s="333"/>
      <c r="P65" s="83"/>
      <c r="Q65" s="300"/>
      <c r="R65" s="334"/>
      <c r="S65" s="300"/>
      <c r="T65" s="300"/>
      <c r="U65" s="302" t="s">
        <v>258</v>
      </c>
    </row>
    <row r="66" spans="1:21" ht="12.75">
      <c r="A66" s="587" t="s">
        <v>46</v>
      </c>
      <c r="B66" s="587"/>
      <c r="C66" s="140">
        <f>SUMIF(C64:C65,"=x",$I64:$I65)+SUMIF(C64:C65,"=x",$J64:$J65)+SUMIF(C64:C65,"=x",$K64:$K65)</f>
        <v>0</v>
      </c>
      <c r="D66" s="141">
        <f>SUMIF(D64:D65,"=x",$I64:$I65)+SUMIF(D64:D65,"=x",$J64:$J65)+SUMIF(D64:D65,"=x",$K64:$K65)</f>
        <v>0</v>
      </c>
      <c r="E66" s="141">
        <f>SUMIF(E64:E65,"=x",$I64:$I65)+SUMIF(E64:E65,"=x",$J64:$J65)+SUMIF(E64:E65,"=x",$K64:$K65)</f>
        <v>0</v>
      </c>
      <c r="F66" s="141">
        <f>SUMIF(F64:F65,"=x",$I64:$I65)+SUMIF(F64:F65,"=x",$J64:$J65)+SUMIF(F64:F65,"=x",$K64:$K65)</f>
        <v>0</v>
      </c>
      <c r="G66" s="141">
        <f>SUMIF(G64:G65,"=x",$I64:$I65)+SUMIF(G64:G65,"=x",$J64:$J65)+SUMIF(G64:G65,"=x",$K64:$K65)</f>
        <v>4</v>
      </c>
      <c r="H66" s="142"/>
      <c r="I66" s="580">
        <f>SUM(C66:H66)</f>
        <v>4</v>
      </c>
      <c r="J66" s="580"/>
      <c r="K66" s="580"/>
      <c r="L66" s="580"/>
      <c r="M66" s="580"/>
      <c r="N66" s="580"/>
      <c r="O66" s="581"/>
      <c r="P66" s="581"/>
      <c r="Q66" s="581"/>
      <c r="R66" s="581"/>
      <c r="S66" s="581"/>
      <c r="T66" s="581"/>
      <c r="U66" s="581"/>
    </row>
    <row r="67" spans="1:21" ht="12.75">
      <c r="A67" s="582" t="s">
        <v>47</v>
      </c>
      <c r="B67" s="582"/>
      <c r="C67" s="143">
        <f aca="true" t="shared" si="2" ref="C67:H67">SUMIF(C64:C65,"=x",$M64:$M65)</f>
        <v>0</v>
      </c>
      <c r="D67" s="144">
        <f t="shared" si="2"/>
        <v>0</v>
      </c>
      <c r="E67" s="144">
        <f t="shared" si="2"/>
        <v>0</v>
      </c>
      <c r="F67" s="144">
        <f t="shared" si="2"/>
        <v>0</v>
      </c>
      <c r="G67" s="144">
        <f t="shared" si="2"/>
        <v>0</v>
      </c>
      <c r="H67" s="144">
        <f t="shared" si="2"/>
        <v>0</v>
      </c>
      <c r="I67" s="583">
        <f>SUM(C67:H67)</f>
        <v>0</v>
      </c>
      <c r="J67" s="583"/>
      <c r="K67" s="583"/>
      <c r="L67" s="583"/>
      <c r="M67" s="583"/>
      <c r="N67" s="583"/>
      <c r="O67" s="581"/>
      <c r="P67" s="581"/>
      <c r="Q67" s="581"/>
      <c r="R67" s="581"/>
      <c r="S67" s="581"/>
      <c r="T67" s="581"/>
      <c r="U67" s="581"/>
    </row>
    <row r="68" spans="1:21" ht="12.75">
      <c r="A68" s="626" t="s">
        <v>337</v>
      </c>
      <c r="B68" s="627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8"/>
      <c r="O68" s="339"/>
      <c r="P68" s="340"/>
      <c r="Q68" s="340"/>
      <c r="R68" s="340"/>
      <c r="S68" s="340"/>
      <c r="T68" s="340"/>
      <c r="U68" s="323"/>
    </row>
    <row r="69" spans="1:21" ht="12.75" customHeight="1">
      <c r="A69" s="28" t="s">
        <v>564</v>
      </c>
      <c r="B69" s="255" t="s">
        <v>339</v>
      </c>
      <c r="C69" s="24"/>
      <c r="D69" s="12"/>
      <c r="E69" s="12"/>
      <c r="F69" s="12"/>
      <c r="G69" s="12"/>
      <c r="H69" s="10" t="s">
        <v>43</v>
      </c>
      <c r="I69" s="25"/>
      <c r="J69" s="15"/>
      <c r="K69" s="15"/>
      <c r="L69" s="26">
        <v>1</v>
      </c>
      <c r="M69" s="27">
        <v>10</v>
      </c>
      <c r="N69" s="27" t="s">
        <v>45</v>
      </c>
      <c r="O69" s="342"/>
      <c r="P69" s="84"/>
      <c r="Q69" s="244"/>
      <c r="R69" s="85"/>
      <c r="S69" s="244"/>
      <c r="T69" s="244"/>
      <c r="U69" s="78" t="s">
        <v>258</v>
      </c>
    </row>
    <row r="70" spans="1:21" ht="12.75">
      <c r="A70" s="624" t="s">
        <v>46</v>
      </c>
      <c r="B70" s="625"/>
      <c r="C70" s="311">
        <f>SUMIF(C41:C69,"=x",$I41:$I69)+SUMIF(C41:C69,"=x",$J41:$J69)+SUMIF(C41:C69,"=x",$K41:$K69)</f>
        <v>0</v>
      </c>
      <c r="D70" s="312">
        <f>SUMIF(D41:D69,"=x",$I41:$I69)+SUMIF(D41:D69,"=x",$J41:$J69)+SUMIF(D41:D69,"=x",$K41:$K69)</f>
        <v>0</v>
      </c>
      <c r="E70" s="312">
        <f>SUMIF(E41:E69,"=x",$I41:$I69)+SUMIF(E41:E69,"=x",$J41:$J69)+SUMIF(E41:E69,"=x",$K41:$K69)</f>
        <v>0</v>
      </c>
      <c r="F70" s="312"/>
      <c r="G70" s="312"/>
      <c r="H70" s="314">
        <v>1</v>
      </c>
      <c r="I70" s="648">
        <f>SUM(C70:H70)</f>
        <v>1</v>
      </c>
      <c r="J70" s="649"/>
      <c r="K70" s="649"/>
      <c r="L70" s="649"/>
      <c r="M70" s="649"/>
      <c r="N70" s="650"/>
      <c r="O70" s="539"/>
      <c r="P70" s="540"/>
      <c r="Q70" s="540"/>
      <c r="R70" s="540"/>
      <c r="S70" s="540"/>
      <c r="T70" s="540"/>
      <c r="U70" s="541"/>
    </row>
    <row r="71" spans="1:21" ht="12.75">
      <c r="A71" s="530" t="s">
        <v>47</v>
      </c>
      <c r="B71" s="531"/>
      <c r="C71" s="259">
        <f>SUMIF(C41:C69,"=x",$M41:$M69)</f>
        <v>0</v>
      </c>
      <c r="D71" s="260">
        <f>SUMIF(D41:D69,"=x",$M41:$M69)</f>
        <v>0</v>
      </c>
      <c r="E71" s="260">
        <f>SUMIF(E41:E69,"=x",$M41:$M69)</f>
        <v>0</v>
      </c>
      <c r="F71" s="260"/>
      <c r="G71" s="260"/>
      <c r="H71" s="261">
        <v>10</v>
      </c>
      <c r="I71" s="527">
        <f>SUM(C71:H71)</f>
        <v>10</v>
      </c>
      <c r="J71" s="547"/>
      <c r="K71" s="547"/>
      <c r="L71" s="547"/>
      <c r="M71" s="547"/>
      <c r="N71" s="548"/>
      <c r="O71" s="539"/>
      <c r="P71" s="540"/>
      <c r="Q71" s="540"/>
      <c r="R71" s="540"/>
      <c r="S71" s="540"/>
      <c r="T71" s="540"/>
      <c r="U71" s="541"/>
    </row>
    <row r="72" spans="1:21" ht="12.75">
      <c r="A72" s="643" t="s">
        <v>48</v>
      </c>
      <c r="B72" s="644"/>
      <c r="C72" s="320">
        <f>SUMPRODUCT(--(C41:C69="x"),--($N41:$N69="K"))</f>
        <v>0</v>
      </c>
      <c r="D72" s="321">
        <f>SUMPRODUCT(--(D41:D69="x"),--($N41:$N69="K"))</f>
        <v>0</v>
      </c>
      <c r="E72" s="321">
        <f>SUMPRODUCT(--(E41:E69="x"),--($N41:$N69="K"))</f>
        <v>0</v>
      </c>
      <c r="F72" s="321"/>
      <c r="G72" s="321"/>
      <c r="H72" s="322"/>
      <c r="I72" s="645">
        <f>SUM(C72:H72)</f>
        <v>0</v>
      </c>
      <c r="J72" s="646"/>
      <c r="K72" s="646"/>
      <c r="L72" s="646"/>
      <c r="M72" s="646"/>
      <c r="N72" s="647"/>
      <c r="O72" s="539"/>
      <c r="P72" s="540"/>
      <c r="Q72" s="540"/>
      <c r="R72" s="540"/>
      <c r="S72" s="540"/>
      <c r="T72" s="540"/>
      <c r="U72" s="541"/>
    </row>
    <row r="73" spans="1:21" ht="12.75">
      <c r="A73" s="534" t="s">
        <v>18</v>
      </c>
      <c r="B73" s="535"/>
      <c r="C73" s="536"/>
      <c r="D73" s="537"/>
      <c r="E73" s="537"/>
      <c r="F73" s="537"/>
      <c r="G73" s="537"/>
      <c r="H73" s="538"/>
      <c r="I73" s="536"/>
      <c r="J73" s="537"/>
      <c r="K73" s="537"/>
      <c r="L73" s="537"/>
      <c r="M73" s="537"/>
      <c r="N73" s="538"/>
      <c r="O73" s="536"/>
      <c r="P73" s="537"/>
      <c r="Q73" s="537"/>
      <c r="R73" s="537"/>
      <c r="S73" s="537"/>
      <c r="T73" s="537"/>
      <c r="U73" s="538"/>
    </row>
    <row r="74" spans="1:21" ht="12.75">
      <c r="A74" s="624" t="s">
        <v>46</v>
      </c>
      <c r="B74" s="625"/>
      <c r="C74" s="312">
        <f aca="true" t="shared" si="3" ref="C74:H74">SUMIF($A1:$A73,$A74,C1:C73)</f>
        <v>0</v>
      </c>
      <c r="D74" s="312">
        <f t="shared" si="3"/>
        <v>16</v>
      </c>
      <c r="E74" s="312">
        <f t="shared" si="3"/>
        <v>23</v>
      </c>
      <c r="F74" s="312">
        <f t="shared" si="3"/>
        <v>15</v>
      </c>
      <c r="G74" s="312">
        <f t="shared" si="3"/>
        <v>15</v>
      </c>
      <c r="H74" s="312">
        <f t="shared" si="3"/>
        <v>1</v>
      </c>
      <c r="I74" s="648">
        <f>I38+I61+I66+I70</f>
        <v>80</v>
      </c>
      <c r="J74" s="649"/>
      <c r="K74" s="649"/>
      <c r="L74" s="649"/>
      <c r="M74" s="649"/>
      <c r="N74" s="650"/>
      <c r="O74" s="539"/>
      <c r="P74" s="540"/>
      <c r="Q74" s="540"/>
      <c r="R74" s="540"/>
      <c r="S74" s="540"/>
      <c r="T74" s="540"/>
      <c r="U74" s="541"/>
    </row>
    <row r="75" spans="1:21" ht="12.75">
      <c r="A75" s="651" t="s">
        <v>47</v>
      </c>
      <c r="B75" s="652"/>
      <c r="C75" s="260">
        <f aca="true" t="shared" si="4" ref="C75:H76">SUMIF($A5:$A74,$A75,C5:C74)</f>
        <v>0</v>
      </c>
      <c r="D75" s="260">
        <f t="shared" si="4"/>
        <v>18</v>
      </c>
      <c r="E75" s="260">
        <f t="shared" si="4"/>
        <v>28</v>
      </c>
      <c r="F75" s="260">
        <f t="shared" si="4"/>
        <v>19</v>
      </c>
      <c r="G75" s="260">
        <f t="shared" si="4"/>
        <v>15</v>
      </c>
      <c r="H75" s="260">
        <f t="shared" si="4"/>
        <v>10</v>
      </c>
      <c r="I75" s="653">
        <f>I39+I62+I71</f>
        <v>100</v>
      </c>
      <c r="J75" s="654"/>
      <c r="K75" s="654"/>
      <c r="L75" s="654"/>
      <c r="M75" s="654"/>
      <c r="N75" s="655"/>
      <c r="O75" s="539"/>
      <c r="P75" s="540"/>
      <c r="Q75" s="540"/>
      <c r="R75" s="540"/>
      <c r="S75" s="540"/>
      <c r="T75" s="540"/>
      <c r="U75" s="541"/>
    </row>
    <row r="76" spans="1:21" ht="12.75">
      <c r="A76" s="643" t="s">
        <v>48</v>
      </c>
      <c r="B76" s="644"/>
      <c r="C76" s="321">
        <f t="shared" si="4"/>
        <v>0</v>
      </c>
      <c r="D76" s="321">
        <f t="shared" si="4"/>
        <v>3</v>
      </c>
      <c r="E76" s="321">
        <f t="shared" si="4"/>
        <v>5</v>
      </c>
      <c r="F76" s="321">
        <f t="shared" si="4"/>
        <v>3</v>
      </c>
      <c r="G76" s="321">
        <f t="shared" si="4"/>
        <v>2</v>
      </c>
      <c r="H76" s="321">
        <f t="shared" si="4"/>
        <v>0</v>
      </c>
      <c r="I76" s="645">
        <f>SUM(C76:H76)</f>
        <v>13</v>
      </c>
      <c r="J76" s="646"/>
      <c r="K76" s="646"/>
      <c r="L76" s="646"/>
      <c r="M76" s="646"/>
      <c r="N76" s="647"/>
      <c r="O76" s="539"/>
      <c r="P76" s="540"/>
      <c r="Q76" s="540"/>
      <c r="R76" s="540"/>
      <c r="S76" s="540"/>
      <c r="T76" s="540"/>
      <c r="U76" s="541"/>
    </row>
    <row r="77" spans="1:2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16"/>
      <c r="P77" s="16"/>
      <c r="Q77" s="16"/>
      <c r="R77" s="16"/>
      <c r="S77" s="16"/>
      <c r="T77" s="16"/>
      <c r="U77" s="16"/>
    </row>
    <row r="78" spans="1:21" ht="12.7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16"/>
      <c r="P78" s="16"/>
      <c r="Q78" s="16"/>
      <c r="R78" s="16"/>
      <c r="S78" s="16"/>
      <c r="T78" s="16"/>
      <c r="U78" s="16"/>
    </row>
    <row r="79" spans="1:21" s="5" customFormat="1" ht="12.75">
      <c r="A79" s="9" t="s">
        <v>7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3"/>
      <c r="P79" s="16"/>
      <c r="Q79" s="3"/>
      <c r="R79" s="3"/>
      <c r="S79" s="3"/>
      <c r="T79" s="3"/>
      <c r="U79" s="16"/>
    </row>
    <row r="80" spans="1:21" s="5" customFormat="1" ht="12.75">
      <c r="A80" s="16" t="s">
        <v>8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3"/>
      <c r="P80" s="16"/>
      <c r="Q80" s="3"/>
      <c r="R80" s="3"/>
      <c r="S80" s="3"/>
      <c r="T80" s="3"/>
      <c r="U80" s="16"/>
    </row>
    <row r="81" spans="1:21" s="5" customFormat="1" ht="12.75">
      <c r="A81" s="16" t="s">
        <v>9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3"/>
      <c r="P81" s="16"/>
      <c r="Q81" s="3"/>
      <c r="R81" s="3"/>
      <c r="S81" s="3"/>
      <c r="T81" s="3"/>
      <c r="U81" s="16"/>
    </row>
    <row r="82" spans="1:21" s="5" customFormat="1" ht="12.75">
      <c r="A82" s="16" t="s">
        <v>763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3"/>
      <c r="P82" s="16"/>
      <c r="Q82" s="3"/>
      <c r="R82" s="3"/>
      <c r="S82" s="3"/>
      <c r="T82" s="3"/>
      <c r="U82" s="16"/>
    </row>
    <row r="83" spans="1:21" s="5" customFormat="1" ht="12.75">
      <c r="A83" s="16" t="s">
        <v>10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3"/>
      <c r="P83" s="16"/>
      <c r="Q83" s="3"/>
      <c r="R83" s="3"/>
      <c r="S83" s="3"/>
      <c r="T83" s="3"/>
      <c r="U83" s="16"/>
    </row>
    <row r="84" spans="1:21" s="5" customFormat="1" ht="12.75">
      <c r="A84" s="16" t="s">
        <v>11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3"/>
      <c r="P84" s="16"/>
      <c r="Q84" s="3"/>
      <c r="R84" s="3"/>
      <c r="S84" s="3"/>
      <c r="T84" s="3"/>
      <c r="U84" s="16"/>
    </row>
    <row r="85" spans="1:21" s="5" customFormat="1" ht="12.75">
      <c r="A85" s="16" t="s">
        <v>12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3"/>
      <c r="P85" s="16"/>
      <c r="Q85" s="3"/>
      <c r="R85" s="3"/>
      <c r="S85" s="3"/>
      <c r="T85" s="3"/>
      <c r="U85" s="16"/>
    </row>
    <row r="86" spans="1:21" s="5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3"/>
      <c r="P86" s="16"/>
      <c r="Q86" s="3"/>
      <c r="R86" s="3"/>
      <c r="S86" s="3"/>
      <c r="T86" s="3"/>
      <c r="U86" s="16"/>
    </row>
    <row r="87" spans="1:21" s="5" customFormat="1" ht="28.5" customHeight="1">
      <c r="A87" s="9" t="s">
        <v>13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3"/>
      <c r="P87" s="16"/>
      <c r="Q87" s="3"/>
      <c r="R87" s="3"/>
      <c r="S87" s="3"/>
      <c r="T87" s="3"/>
      <c r="U87" s="16"/>
    </row>
    <row r="88" spans="1:21" s="5" customFormat="1" ht="12.75">
      <c r="A88" s="17" t="s">
        <v>14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3"/>
      <c r="P88" s="16"/>
      <c r="Q88" s="3"/>
      <c r="R88" s="3"/>
      <c r="S88" s="3"/>
      <c r="T88" s="3"/>
      <c r="U88" s="16"/>
    </row>
    <row r="89" spans="1:21" s="5" customFormat="1" ht="12.75">
      <c r="A89" s="18" t="s">
        <v>15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3"/>
      <c r="P89" s="16"/>
      <c r="Q89" s="3"/>
      <c r="R89" s="3"/>
      <c r="S89" s="3"/>
      <c r="T89" s="3"/>
      <c r="U89" s="16"/>
    </row>
    <row r="90" spans="1:21" s="5" customFormat="1" ht="12.75" customHeight="1">
      <c r="A90" s="16" t="s">
        <v>19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3"/>
      <c r="P90" s="16"/>
      <c r="Q90" s="3"/>
      <c r="R90" s="3"/>
      <c r="S90" s="3"/>
      <c r="T90" s="3"/>
      <c r="U90" s="16"/>
    </row>
  </sheetData>
  <sheetProtection/>
  <mergeCells count="69">
    <mergeCell ref="O5:P6"/>
    <mergeCell ref="Q5:R6"/>
    <mergeCell ref="A5:A6"/>
    <mergeCell ref="B5:B6"/>
    <mergeCell ref="C5:H5"/>
    <mergeCell ref="I5:L5"/>
    <mergeCell ref="M5:M6"/>
    <mergeCell ref="N5:N6"/>
    <mergeCell ref="S5:T6"/>
    <mergeCell ref="U5:U6"/>
    <mergeCell ref="A7:B7"/>
    <mergeCell ref="C7:H7"/>
    <mergeCell ref="A8:B8"/>
    <mergeCell ref="C8:H8"/>
    <mergeCell ref="I8:N8"/>
    <mergeCell ref="O8:U8"/>
    <mergeCell ref="I7:N7"/>
    <mergeCell ref="O7:U7"/>
    <mergeCell ref="A39:B39"/>
    <mergeCell ref="I39:N39"/>
    <mergeCell ref="O39:U39"/>
    <mergeCell ref="A38:B38"/>
    <mergeCell ref="I38:N38"/>
    <mergeCell ref="O38:U38"/>
    <mergeCell ref="A40:B40"/>
    <mergeCell ref="I40:N40"/>
    <mergeCell ref="O40:U40"/>
    <mergeCell ref="A70:B70"/>
    <mergeCell ref="I70:N70"/>
    <mergeCell ref="O70:U70"/>
    <mergeCell ref="A41:N41"/>
    <mergeCell ref="A42:N42"/>
    <mergeCell ref="A61:B61"/>
    <mergeCell ref="I61:N61"/>
    <mergeCell ref="O61:U61"/>
    <mergeCell ref="A62:B62"/>
    <mergeCell ref="C62:H62"/>
    <mergeCell ref="I62:N62"/>
    <mergeCell ref="O62:U62"/>
    <mergeCell ref="A63:B63"/>
    <mergeCell ref="I63:N63"/>
    <mergeCell ref="O63:U63"/>
    <mergeCell ref="A64:N64"/>
    <mergeCell ref="A68:N68"/>
    <mergeCell ref="A71:B71"/>
    <mergeCell ref="I71:N71"/>
    <mergeCell ref="O71:U71"/>
    <mergeCell ref="A66:B66"/>
    <mergeCell ref="I66:N66"/>
    <mergeCell ref="O66:U66"/>
    <mergeCell ref="A67:B67"/>
    <mergeCell ref="I67:N67"/>
    <mergeCell ref="O67:U67"/>
    <mergeCell ref="A72:B72"/>
    <mergeCell ref="I72:N72"/>
    <mergeCell ref="O72:U72"/>
    <mergeCell ref="A73:B73"/>
    <mergeCell ref="C73:H73"/>
    <mergeCell ref="I73:N73"/>
    <mergeCell ref="O73:U73"/>
    <mergeCell ref="A76:B76"/>
    <mergeCell ref="I76:N76"/>
    <mergeCell ref="O76:U76"/>
    <mergeCell ref="A74:B74"/>
    <mergeCell ref="I74:N74"/>
    <mergeCell ref="O74:U74"/>
    <mergeCell ref="A75:B75"/>
    <mergeCell ref="I75:N75"/>
    <mergeCell ref="O75:U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selection activeCell="A94" sqref="A94:B94"/>
    </sheetView>
  </sheetViews>
  <sheetFormatPr defaultColWidth="9.140625" defaultRowHeight="12.75"/>
  <cols>
    <col min="1" max="1" width="20.28125" style="0" customWidth="1"/>
    <col min="2" max="2" width="66.00390625" style="0" customWidth="1"/>
    <col min="3" max="14" width="4.28125" style="0" customWidth="1"/>
    <col min="15" max="15" width="16.140625" style="0" customWidth="1"/>
    <col min="16" max="16" width="29.57421875" style="0" customWidth="1"/>
    <col min="17" max="17" width="14.57421875" style="0" customWidth="1"/>
    <col min="18" max="18" width="30.421875" style="0" customWidth="1"/>
    <col min="21" max="21" width="19.7109375" style="304" customWidth="1"/>
  </cols>
  <sheetData>
    <row r="1" spans="1:21" ht="25.5">
      <c r="A1" s="109" t="s">
        <v>571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"/>
      <c r="T1" s="3"/>
      <c r="U1" s="77"/>
    </row>
    <row r="2" spans="1:21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"/>
      <c r="T2" s="3"/>
      <c r="U2" s="77"/>
    </row>
    <row r="3" spans="1:21" ht="21.75" customHeight="1">
      <c r="A3" s="279" t="s">
        <v>662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  <c r="T3" s="3"/>
      <c r="U3" s="77"/>
    </row>
    <row r="4" spans="1:21" ht="21" customHeight="1" thickBot="1">
      <c r="A4" s="369" t="s">
        <v>663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"/>
      <c r="T4" s="3"/>
      <c r="U4" s="77"/>
    </row>
    <row r="5" spans="1:21" ht="16.5" thickTop="1">
      <c r="A5" s="553" t="s">
        <v>3</v>
      </c>
      <c r="B5" s="555" t="s">
        <v>2</v>
      </c>
      <c r="C5" s="559" t="s">
        <v>38</v>
      </c>
      <c r="D5" s="560"/>
      <c r="E5" s="560"/>
      <c r="F5" s="560"/>
      <c r="G5" s="560"/>
      <c r="H5" s="561"/>
      <c r="I5" s="559" t="s">
        <v>40</v>
      </c>
      <c r="J5" s="560"/>
      <c r="K5" s="560"/>
      <c r="L5" s="560"/>
      <c r="M5" s="562" t="s">
        <v>41</v>
      </c>
      <c r="N5" s="557" t="s">
        <v>42</v>
      </c>
      <c r="O5" s="553" t="s">
        <v>4</v>
      </c>
      <c r="P5" s="555"/>
      <c r="Q5" s="555" t="s">
        <v>5</v>
      </c>
      <c r="R5" s="555"/>
      <c r="S5" s="555" t="s">
        <v>17</v>
      </c>
      <c r="T5" s="555"/>
      <c r="U5" s="675" t="s">
        <v>6</v>
      </c>
    </row>
    <row r="6" spans="1:21" ht="12.75">
      <c r="A6" s="554"/>
      <c r="B6" s="556"/>
      <c r="C6" s="21">
        <v>1</v>
      </c>
      <c r="D6" s="22">
        <v>2</v>
      </c>
      <c r="E6" s="22">
        <v>3</v>
      </c>
      <c r="F6" s="22">
        <v>4</v>
      </c>
      <c r="G6" s="22">
        <v>5</v>
      </c>
      <c r="H6" s="23">
        <v>6</v>
      </c>
      <c r="I6" s="21" t="s">
        <v>0</v>
      </c>
      <c r="J6" s="22" t="s">
        <v>1</v>
      </c>
      <c r="K6" s="22" t="s">
        <v>16</v>
      </c>
      <c r="L6" s="22" t="s">
        <v>39</v>
      </c>
      <c r="M6" s="563"/>
      <c r="N6" s="558"/>
      <c r="O6" s="554"/>
      <c r="P6" s="556"/>
      <c r="Q6" s="556"/>
      <c r="R6" s="556"/>
      <c r="S6" s="556"/>
      <c r="T6" s="556"/>
      <c r="U6" s="676"/>
    </row>
    <row r="7" spans="1:21" ht="12.75" customHeight="1">
      <c r="A7" s="677" t="s">
        <v>852</v>
      </c>
      <c r="B7" s="535"/>
      <c r="C7" s="536"/>
      <c r="D7" s="537"/>
      <c r="E7" s="537"/>
      <c r="F7" s="537"/>
      <c r="G7" s="537"/>
      <c r="H7" s="538"/>
      <c r="I7" s="536"/>
      <c r="J7" s="537"/>
      <c r="K7" s="537"/>
      <c r="L7" s="537"/>
      <c r="M7" s="537"/>
      <c r="N7" s="678"/>
      <c r="O7" s="537"/>
      <c r="P7" s="537"/>
      <c r="Q7" s="537"/>
      <c r="R7" s="537"/>
      <c r="S7" s="537"/>
      <c r="T7" s="537"/>
      <c r="U7" s="679"/>
    </row>
    <row r="8" spans="1:21" ht="12.75" customHeight="1">
      <c r="A8" s="454" t="s">
        <v>664</v>
      </c>
      <c r="B8" s="89" t="s">
        <v>813</v>
      </c>
      <c r="C8" s="24"/>
      <c r="D8" s="12" t="s">
        <v>43</v>
      </c>
      <c r="E8" s="15"/>
      <c r="F8" s="15"/>
      <c r="G8" s="12"/>
      <c r="H8" s="10"/>
      <c r="I8" s="25">
        <v>2</v>
      </c>
      <c r="J8" s="15"/>
      <c r="K8" s="15"/>
      <c r="L8" s="26"/>
      <c r="M8" s="27">
        <v>2</v>
      </c>
      <c r="N8" s="424" t="s">
        <v>44</v>
      </c>
      <c r="O8" s="14"/>
      <c r="P8" s="287"/>
      <c r="Q8" s="13"/>
      <c r="R8" s="11"/>
      <c r="S8" s="13"/>
      <c r="T8" s="13"/>
      <c r="U8" s="487" t="s">
        <v>221</v>
      </c>
    </row>
    <row r="9" spans="1:21" ht="12.75" customHeight="1">
      <c r="A9" s="454" t="s">
        <v>665</v>
      </c>
      <c r="B9" s="89" t="s">
        <v>814</v>
      </c>
      <c r="C9" s="24"/>
      <c r="D9" s="12" t="s">
        <v>43</v>
      </c>
      <c r="E9" s="15"/>
      <c r="F9" s="15"/>
      <c r="G9" s="12"/>
      <c r="H9" s="10"/>
      <c r="I9" s="25"/>
      <c r="J9" s="15">
        <v>2</v>
      </c>
      <c r="K9" s="15"/>
      <c r="L9" s="26"/>
      <c r="M9" s="27">
        <v>3</v>
      </c>
      <c r="N9" s="425" t="s">
        <v>45</v>
      </c>
      <c r="O9" s="14"/>
      <c r="P9" s="287"/>
      <c r="Q9" s="13"/>
      <c r="R9" s="11"/>
      <c r="S9" s="13"/>
      <c r="T9" s="13"/>
      <c r="U9" s="488" t="s">
        <v>221</v>
      </c>
    </row>
    <row r="10" spans="1:21" ht="12.75" customHeight="1">
      <c r="A10" s="454" t="s">
        <v>666</v>
      </c>
      <c r="B10" s="89" t="s">
        <v>815</v>
      </c>
      <c r="C10" s="24"/>
      <c r="D10" s="12"/>
      <c r="E10" s="15"/>
      <c r="F10" s="15" t="s">
        <v>43</v>
      </c>
      <c r="G10" s="12"/>
      <c r="H10" s="10"/>
      <c r="I10" s="25">
        <v>2</v>
      </c>
      <c r="J10" s="15"/>
      <c r="K10" s="15"/>
      <c r="L10" s="26"/>
      <c r="M10" s="27">
        <v>2</v>
      </c>
      <c r="N10" s="426" t="s">
        <v>69</v>
      </c>
      <c r="O10" s="14"/>
      <c r="P10" s="287"/>
      <c r="Q10" s="13"/>
      <c r="R10" s="11"/>
      <c r="S10" s="13"/>
      <c r="T10" s="13"/>
      <c r="U10" s="488" t="s">
        <v>611</v>
      </c>
    </row>
    <row r="11" spans="1:21" ht="12.75" customHeight="1">
      <c r="A11" s="455" t="s">
        <v>667</v>
      </c>
      <c r="B11" s="89" t="s">
        <v>816</v>
      </c>
      <c r="C11" s="24"/>
      <c r="D11" s="12"/>
      <c r="E11" s="15"/>
      <c r="F11" s="15" t="s">
        <v>43</v>
      </c>
      <c r="G11" s="12"/>
      <c r="H11" s="10"/>
      <c r="I11" s="25"/>
      <c r="J11" s="15">
        <v>1</v>
      </c>
      <c r="K11" s="15"/>
      <c r="L11" s="26"/>
      <c r="M11" s="27">
        <v>2</v>
      </c>
      <c r="N11" s="425" t="s">
        <v>45</v>
      </c>
      <c r="O11" s="14"/>
      <c r="P11" s="287"/>
      <c r="Q11" s="13"/>
      <c r="R11" s="11"/>
      <c r="S11" s="13"/>
      <c r="T11" s="13"/>
      <c r="U11" s="488" t="s">
        <v>611</v>
      </c>
    </row>
    <row r="12" spans="1:21" ht="12.75" customHeight="1">
      <c r="A12" s="454" t="s">
        <v>668</v>
      </c>
      <c r="B12" s="89" t="s">
        <v>817</v>
      </c>
      <c r="C12" s="24"/>
      <c r="D12" s="12"/>
      <c r="E12" s="15" t="s">
        <v>43</v>
      </c>
      <c r="F12" s="15"/>
      <c r="G12" s="12"/>
      <c r="H12" s="10"/>
      <c r="I12" s="25">
        <v>2</v>
      </c>
      <c r="J12" s="15"/>
      <c r="K12" s="15"/>
      <c r="L12" s="26"/>
      <c r="M12" s="27">
        <v>2</v>
      </c>
      <c r="N12" s="424" t="s">
        <v>44</v>
      </c>
      <c r="O12" s="14"/>
      <c r="P12" s="287"/>
      <c r="Q12" s="13"/>
      <c r="R12" s="11"/>
      <c r="S12" s="13"/>
      <c r="T12" s="13"/>
      <c r="U12" s="488" t="s">
        <v>612</v>
      </c>
    </row>
    <row r="13" spans="1:21" ht="12.75" customHeight="1">
      <c r="A13" s="454" t="s">
        <v>669</v>
      </c>
      <c r="B13" s="89" t="s">
        <v>818</v>
      </c>
      <c r="C13" s="24"/>
      <c r="D13" s="12"/>
      <c r="E13" s="15" t="s">
        <v>43</v>
      </c>
      <c r="F13" s="15"/>
      <c r="G13" s="12"/>
      <c r="H13" s="10"/>
      <c r="I13" s="25"/>
      <c r="J13" s="15">
        <v>2</v>
      </c>
      <c r="K13" s="15"/>
      <c r="L13" s="26"/>
      <c r="M13" s="27">
        <v>3</v>
      </c>
      <c r="N13" s="425" t="s">
        <v>45</v>
      </c>
      <c r="O13" s="14"/>
      <c r="P13" s="287"/>
      <c r="Q13" s="13"/>
      <c r="R13" s="11"/>
      <c r="S13" s="13"/>
      <c r="T13" s="13"/>
      <c r="U13" s="488" t="s">
        <v>612</v>
      </c>
    </row>
    <row r="14" spans="1:21" ht="12.75" customHeight="1">
      <c r="A14" s="454" t="s">
        <v>670</v>
      </c>
      <c r="B14" s="89" t="s">
        <v>819</v>
      </c>
      <c r="C14" s="24"/>
      <c r="D14" s="12"/>
      <c r="E14" s="15"/>
      <c r="F14" s="15" t="s">
        <v>43</v>
      </c>
      <c r="G14" s="12"/>
      <c r="H14" s="10"/>
      <c r="I14" s="25">
        <v>2</v>
      </c>
      <c r="J14" s="15"/>
      <c r="K14" s="15"/>
      <c r="L14" s="26"/>
      <c r="M14" s="27">
        <v>2</v>
      </c>
      <c r="N14" s="424" t="s">
        <v>44</v>
      </c>
      <c r="O14" s="14"/>
      <c r="P14" s="287"/>
      <c r="Q14" s="13"/>
      <c r="R14" s="11"/>
      <c r="S14" s="13"/>
      <c r="T14" s="13"/>
      <c r="U14" s="488" t="s">
        <v>574</v>
      </c>
    </row>
    <row r="15" spans="1:21" ht="12.75" customHeight="1">
      <c r="A15" s="454" t="s">
        <v>671</v>
      </c>
      <c r="B15" s="89" t="s">
        <v>820</v>
      </c>
      <c r="C15" s="24"/>
      <c r="D15" s="12"/>
      <c r="E15" s="15"/>
      <c r="F15" s="15" t="s">
        <v>43</v>
      </c>
      <c r="G15" s="12"/>
      <c r="H15" s="10"/>
      <c r="I15" s="25"/>
      <c r="J15" s="15">
        <v>2</v>
      </c>
      <c r="K15" s="15"/>
      <c r="L15" s="26"/>
      <c r="M15" s="27">
        <v>2</v>
      </c>
      <c r="N15" s="425" t="s">
        <v>45</v>
      </c>
      <c r="O15" s="14"/>
      <c r="P15" s="287"/>
      <c r="Q15" s="13"/>
      <c r="R15" s="11"/>
      <c r="S15" s="13"/>
      <c r="T15" s="13"/>
      <c r="U15" s="488" t="s">
        <v>574</v>
      </c>
    </row>
    <row r="16" spans="1:21" ht="12.75" customHeight="1">
      <c r="A16" s="454" t="s">
        <v>672</v>
      </c>
      <c r="B16" s="89" t="s">
        <v>821</v>
      </c>
      <c r="C16" s="24"/>
      <c r="D16" s="12"/>
      <c r="E16" s="15"/>
      <c r="F16" s="15" t="s">
        <v>43</v>
      </c>
      <c r="G16" s="12"/>
      <c r="H16" s="10"/>
      <c r="I16" s="25">
        <v>2</v>
      </c>
      <c r="J16" s="15"/>
      <c r="K16" s="15"/>
      <c r="L16" s="26"/>
      <c r="M16" s="27">
        <v>2</v>
      </c>
      <c r="N16" s="424" t="s">
        <v>44</v>
      </c>
      <c r="O16" s="14"/>
      <c r="P16" s="287"/>
      <c r="Q16" s="13"/>
      <c r="R16" s="11"/>
      <c r="S16" s="13"/>
      <c r="T16" s="13"/>
      <c r="U16" s="488" t="s">
        <v>613</v>
      </c>
    </row>
    <row r="17" spans="1:21" ht="12.75" customHeight="1">
      <c r="A17" s="454" t="s">
        <v>673</v>
      </c>
      <c r="B17" s="89" t="s">
        <v>822</v>
      </c>
      <c r="C17" s="24"/>
      <c r="D17" s="12"/>
      <c r="E17" s="15"/>
      <c r="F17" s="15" t="s">
        <v>43</v>
      </c>
      <c r="G17" s="12"/>
      <c r="H17" s="10"/>
      <c r="I17" s="25"/>
      <c r="J17" s="15">
        <v>1</v>
      </c>
      <c r="K17" s="15"/>
      <c r="L17" s="26"/>
      <c r="M17" s="27">
        <v>2</v>
      </c>
      <c r="N17" s="425" t="s">
        <v>45</v>
      </c>
      <c r="O17" s="14"/>
      <c r="P17" s="287"/>
      <c r="Q17" s="13"/>
      <c r="R17" s="11"/>
      <c r="S17" s="13"/>
      <c r="T17" s="13"/>
      <c r="U17" s="489" t="s">
        <v>613</v>
      </c>
    </row>
    <row r="18" spans="1:21" ht="12.75">
      <c r="A18" s="680" t="s">
        <v>46</v>
      </c>
      <c r="B18" s="681"/>
      <c r="C18" s="428">
        <f>SUMIF(C8:C17,"=x",$I8:$I17)+SUMIF(C8:C17,"=x",$J8:$J17)+SUMIF(C8:C17,"=x",$K8:$K17)</f>
        <v>0</v>
      </c>
      <c r="D18" s="429">
        <f>SUMIF(D8:D17,"=x",$I8:$I17)+SUMIF(D8:D17,"=x",$J8:$J17)+SUMIF(D8:D17,"=x",$K8:$K17)</f>
        <v>4</v>
      </c>
      <c r="E18" s="429">
        <f>SUMIF(E8:E17,"=x",$I8:$I17)+SUMIF(E8:E17,"=x",$J8:$J17)</f>
        <v>4</v>
      </c>
      <c r="F18" s="429">
        <f>SUMIF(F8:F17,"=x",$I8:$I17)+SUMIF(F8:F17,"=x",$J8:$J17)+SUMIF(F8:F17,"=x",$K8:$K17)</f>
        <v>10</v>
      </c>
      <c r="G18" s="429">
        <f>SUMIF(G8:G17,"=x",$I8:$I17)+SUMIF(G8:G17,"=x",$J8:$J17)+SUMIF(G8:G17,"=x",$K8:$K17)</f>
        <v>0</v>
      </c>
      <c r="H18" s="430">
        <f>SUMIF(H8:H17,"=x",$I8:$I17)+SUMIF(H8:H17,"=x",$J8:$J17)+SUMIF(H8:H17,"=x",$K8:$K17)</f>
        <v>0</v>
      </c>
      <c r="I18" s="682">
        <f>SUM(C18:H18)</f>
        <v>18</v>
      </c>
      <c r="J18" s="683"/>
      <c r="K18" s="683"/>
      <c r="L18" s="683"/>
      <c r="M18" s="683"/>
      <c r="N18" s="684"/>
      <c r="O18" s="540"/>
      <c r="P18" s="540"/>
      <c r="Q18" s="540"/>
      <c r="R18" s="540"/>
      <c r="S18" s="540"/>
      <c r="T18" s="540"/>
      <c r="U18" s="685"/>
    </row>
    <row r="19" spans="1:21" ht="12.75">
      <c r="A19" s="686" t="s">
        <v>47</v>
      </c>
      <c r="B19" s="687"/>
      <c r="C19" s="431">
        <f>SUMIF(C8:C17,"=x",$M8:$M17)</f>
        <v>0</v>
      </c>
      <c r="D19" s="432">
        <f>SUMIF(D8:D17,"=x",$M8:$M17)</f>
        <v>5</v>
      </c>
      <c r="E19" s="432">
        <f>+SUMIF(E8:E17,"=x",$M8:$M17)</f>
        <v>5</v>
      </c>
      <c r="F19" s="432">
        <f>SUMIF(F8:F17,"=x",$M8:$M17)</f>
        <v>12</v>
      </c>
      <c r="G19" s="432">
        <f>SUMIF(G8:G17,"=x",$M8:$M17)</f>
        <v>0</v>
      </c>
      <c r="H19" s="433">
        <f>SUMIF(H8:H17,"=x",$M8:$M17)</f>
        <v>0</v>
      </c>
      <c r="I19" s="688">
        <f>SUM(C19:H19)</f>
        <v>22</v>
      </c>
      <c r="J19" s="689"/>
      <c r="K19" s="689"/>
      <c r="L19" s="689"/>
      <c r="M19" s="689"/>
      <c r="N19" s="690"/>
      <c r="O19" s="540"/>
      <c r="P19" s="540"/>
      <c r="Q19" s="540"/>
      <c r="R19" s="540"/>
      <c r="S19" s="540"/>
      <c r="T19" s="540"/>
      <c r="U19" s="685"/>
    </row>
    <row r="20" spans="1:21" ht="12.75">
      <c r="A20" s="691" t="s">
        <v>48</v>
      </c>
      <c r="B20" s="692"/>
      <c r="C20" s="434">
        <f>SUMPRODUCT(--(C8:C17="x"),--($N8:$N17="K."))</f>
        <v>0</v>
      </c>
      <c r="D20" s="435">
        <f>SUMPRODUCT(--(D8:D17="x"),--($N8:$N17="K."))</f>
        <v>0</v>
      </c>
      <c r="E20" s="435">
        <f>SUMPRODUCT(--($E8:$E17="x"),--($N8:$N17="K."))</f>
        <v>0</v>
      </c>
      <c r="F20" s="435">
        <f>SUMPRODUCT(--(F8:F17="x"),--($N8:$N17="K."))</f>
        <v>0</v>
      </c>
      <c r="G20" s="435">
        <f>SUMPRODUCT(--(G8:G17="x"),--($N8:$N17="K."))</f>
        <v>0</v>
      </c>
      <c r="H20" s="436">
        <f>SUMPRODUCT(--(H8:H17="x"),--($N8:$N17="K."))</f>
        <v>0</v>
      </c>
      <c r="I20" s="693">
        <f>SUM(C20:H20)</f>
        <v>0</v>
      </c>
      <c r="J20" s="694"/>
      <c r="K20" s="694"/>
      <c r="L20" s="694"/>
      <c r="M20" s="694"/>
      <c r="N20" s="695"/>
      <c r="O20" s="540"/>
      <c r="P20" s="540"/>
      <c r="Q20" s="540"/>
      <c r="R20" s="540"/>
      <c r="S20" s="540"/>
      <c r="T20" s="540"/>
      <c r="U20" s="685"/>
    </row>
    <row r="21" spans="1:21" ht="12.75">
      <c r="A21" s="388"/>
      <c r="B21" s="389"/>
      <c r="C21" s="390"/>
      <c r="D21" s="391"/>
      <c r="E21" s="391"/>
      <c r="F21" s="391"/>
      <c r="G21" s="391"/>
      <c r="H21" s="392"/>
      <c r="I21" s="390"/>
      <c r="J21" s="393"/>
      <c r="K21" s="393"/>
      <c r="L21" s="393"/>
      <c r="M21" s="393"/>
      <c r="N21" s="394"/>
      <c r="O21" s="395"/>
      <c r="P21" s="395"/>
      <c r="Q21" s="395"/>
      <c r="R21" s="395"/>
      <c r="S21" s="395"/>
      <c r="T21" s="395"/>
      <c r="U21" s="490"/>
    </row>
    <row r="22" spans="1:21" ht="12.75">
      <c r="A22" s="677" t="s">
        <v>853</v>
      </c>
      <c r="B22" s="535"/>
      <c r="C22" s="536"/>
      <c r="D22" s="537"/>
      <c r="E22" s="537"/>
      <c r="F22" s="537"/>
      <c r="G22" s="537"/>
      <c r="H22" s="538"/>
      <c r="I22" s="536"/>
      <c r="J22" s="537"/>
      <c r="K22" s="537"/>
      <c r="L22" s="537"/>
      <c r="M22" s="537"/>
      <c r="N22" s="678"/>
      <c r="O22" s="537"/>
      <c r="P22" s="537"/>
      <c r="Q22" s="537"/>
      <c r="R22" s="537"/>
      <c r="S22" s="537"/>
      <c r="T22" s="537"/>
      <c r="U22" s="679"/>
    </row>
    <row r="23" spans="1:21" ht="12.75" customHeight="1">
      <c r="A23" s="454" t="s">
        <v>674</v>
      </c>
      <c r="B23" s="89" t="s">
        <v>823</v>
      </c>
      <c r="C23" s="24"/>
      <c r="D23" s="15"/>
      <c r="E23" s="15" t="s">
        <v>43</v>
      </c>
      <c r="F23" s="15"/>
      <c r="G23" s="12"/>
      <c r="H23" s="10"/>
      <c r="I23" s="25">
        <v>2</v>
      </c>
      <c r="J23" s="15"/>
      <c r="K23" s="15"/>
      <c r="L23" s="26"/>
      <c r="M23" s="27">
        <v>3</v>
      </c>
      <c r="N23" s="424" t="s">
        <v>44</v>
      </c>
      <c r="O23" s="14"/>
      <c r="P23" s="287"/>
      <c r="Q23" s="13"/>
      <c r="R23" s="11"/>
      <c r="S23" s="13"/>
      <c r="T23" s="13"/>
      <c r="U23" s="487" t="s">
        <v>614</v>
      </c>
    </row>
    <row r="24" spans="1:21" ht="12.75" customHeight="1">
      <c r="A24" s="454" t="s">
        <v>675</v>
      </c>
      <c r="B24" s="89" t="s">
        <v>824</v>
      </c>
      <c r="C24" s="24"/>
      <c r="D24" s="15" t="s">
        <v>43</v>
      </c>
      <c r="E24" s="15"/>
      <c r="F24" s="15"/>
      <c r="G24" s="12"/>
      <c r="H24" s="10"/>
      <c r="I24" s="25">
        <v>2</v>
      </c>
      <c r="J24" s="15"/>
      <c r="K24" s="15"/>
      <c r="L24" s="26"/>
      <c r="M24" s="27">
        <v>3</v>
      </c>
      <c r="N24" s="424" t="s">
        <v>44</v>
      </c>
      <c r="O24" s="14"/>
      <c r="P24" s="88"/>
      <c r="Q24" s="13"/>
      <c r="R24" s="11"/>
      <c r="S24" s="13"/>
      <c r="T24" s="13"/>
      <c r="U24" s="488" t="s">
        <v>615</v>
      </c>
    </row>
    <row r="25" spans="1:21" ht="12.75" customHeight="1">
      <c r="A25" s="454" t="s">
        <v>676</v>
      </c>
      <c r="B25" s="89" t="s">
        <v>825</v>
      </c>
      <c r="C25" s="24"/>
      <c r="D25" s="15"/>
      <c r="E25" s="15" t="s">
        <v>43</v>
      </c>
      <c r="F25" s="15"/>
      <c r="G25" s="12"/>
      <c r="H25" s="10"/>
      <c r="I25" s="25">
        <v>2</v>
      </c>
      <c r="J25" s="15"/>
      <c r="K25" s="15"/>
      <c r="L25" s="26"/>
      <c r="M25" s="27">
        <v>3</v>
      </c>
      <c r="N25" s="424" t="s">
        <v>44</v>
      </c>
      <c r="O25" s="14"/>
      <c r="P25" s="11"/>
      <c r="Q25" s="13"/>
      <c r="R25" s="11"/>
      <c r="S25" s="13"/>
      <c r="T25" s="13"/>
      <c r="U25" s="488" t="s">
        <v>616</v>
      </c>
    </row>
    <row r="26" spans="1:21" ht="12.75" customHeight="1">
      <c r="A26" s="454" t="s">
        <v>677</v>
      </c>
      <c r="B26" s="89" t="s">
        <v>826</v>
      </c>
      <c r="C26" s="24"/>
      <c r="D26" s="15"/>
      <c r="E26" s="15"/>
      <c r="F26" s="15" t="s">
        <v>43</v>
      </c>
      <c r="G26" s="12"/>
      <c r="H26" s="10"/>
      <c r="I26" s="25">
        <v>2</v>
      </c>
      <c r="J26" s="15"/>
      <c r="K26" s="15"/>
      <c r="L26" s="26"/>
      <c r="M26" s="27">
        <v>2</v>
      </c>
      <c r="N26" s="424" t="s">
        <v>44</v>
      </c>
      <c r="O26" s="19"/>
      <c r="P26" s="285"/>
      <c r="Q26" s="13"/>
      <c r="R26" s="11"/>
      <c r="S26" s="13"/>
      <c r="T26" s="13"/>
      <c r="U26" s="489" t="s">
        <v>617</v>
      </c>
    </row>
    <row r="27" spans="1:21" ht="12.75">
      <c r="A27" s="680" t="s">
        <v>46</v>
      </c>
      <c r="B27" s="681"/>
      <c r="C27" s="428">
        <f aca="true" t="shared" si="0" ref="C27:H27">SUMIF(C23:C26,"=x",$I23:$I26)+SUMIF(C23:C26,"=x",$J23:$J26)+SUMIF(C23:C26,"=x",$K23:$K26)</f>
        <v>0</v>
      </c>
      <c r="D27" s="429">
        <f t="shared" si="0"/>
        <v>2</v>
      </c>
      <c r="E27" s="429">
        <f t="shared" si="0"/>
        <v>4</v>
      </c>
      <c r="F27" s="429">
        <f t="shared" si="0"/>
        <v>2</v>
      </c>
      <c r="G27" s="429">
        <f t="shared" si="0"/>
        <v>0</v>
      </c>
      <c r="H27" s="430">
        <f t="shared" si="0"/>
        <v>0</v>
      </c>
      <c r="I27" s="682">
        <f>SUM(C27:H27)</f>
        <v>8</v>
      </c>
      <c r="J27" s="683"/>
      <c r="K27" s="683"/>
      <c r="L27" s="683"/>
      <c r="M27" s="683"/>
      <c r="N27" s="684"/>
      <c r="O27" s="540"/>
      <c r="P27" s="540"/>
      <c r="Q27" s="540"/>
      <c r="R27" s="540"/>
      <c r="S27" s="540"/>
      <c r="T27" s="540"/>
      <c r="U27" s="685"/>
    </row>
    <row r="28" spans="1:21" ht="12.75">
      <c r="A28" s="686" t="s">
        <v>47</v>
      </c>
      <c r="B28" s="687"/>
      <c r="C28" s="431">
        <f aca="true" t="shared" si="1" ref="C28:H28">SUMIF(C23:C26,"=x",$M23:$M26)</f>
        <v>0</v>
      </c>
      <c r="D28" s="432">
        <f t="shared" si="1"/>
        <v>3</v>
      </c>
      <c r="E28" s="432">
        <f t="shared" si="1"/>
        <v>6</v>
      </c>
      <c r="F28" s="432">
        <f>SUMIF(F23:F26,"=x",$M23:$M26)</f>
        <v>2</v>
      </c>
      <c r="G28" s="432">
        <f t="shared" si="1"/>
        <v>0</v>
      </c>
      <c r="H28" s="433">
        <f t="shared" si="1"/>
        <v>0</v>
      </c>
      <c r="I28" s="688">
        <f>SUM(C28:H28)</f>
        <v>11</v>
      </c>
      <c r="J28" s="689"/>
      <c r="K28" s="689"/>
      <c r="L28" s="689"/>
      <c r="M28" s="689"/>
      <c r="N28" s="690"/>
      <c r="O28" s="540"/>
      <c r="P28" s="540"/>
      <c r="Q28" s="540"/>
      <c r="R28" s="540"/>
      <c r="S28" s="540"/>
      <c r="T28" s="540"/>
      <c r="U28" s="685"/>
    </row>
    <row r="29" spans="1:21" ht="12.75">
      <c r="A29" s="691" t="s">
        <v>48</v>
      </c>
      <c r="B29" s="692"/>
      <c r="C29" s="434">
        <f>SUMPRODUCT(--(C23:C26="x"),--($N23:$N26="K."))</f>
        <v>0</v>
      </c>
      <c r="D29" s="435">
        <f>SUMPRODUCT(--(D$23:D$26="x"),--($N$23:$N$26="K."))</f>
        <v>0</v>
      </c>
      <c r="E29" s="435">
        <f>SUMPRODUCT(--(E$23:E$26="x"),--($N$23:$N$26="K."))</f>
        <v>0</v>
      </c>
      <c r="F29" s="435">
        <f>SUMPRODUCT(--(F$23:F$26="x"),--($N$23:$N$26="K."))</f>
        <v>0</v>
      </c>
      <c r="G29" s="435">
        <f>SUMPRODUCT(--(G$23:G$26="x"),--($N$23:$N$26="K"))</f>
        <v>0</v>
      </c>
      <c r="H29" s="436">
        <f>SUMPRODUCT(--(H$23:H$26="x"),--($N$23:$N$26="K"))</f>
        <v>0</v>
      </c>
      <c r="I29" s="693">
        <f>SUM(C29:H29)</f>
        <v>0</v>
      </c>
      <c r="J29" s="694"/>
      <c r="K29" s="694"/>
      <c r="L29" s="694"/>
      <c r="M29" s="694"/>
      <c r="N29" s="695"/>
      <c r="O29" s="540"/>
      <c r="P29" s="540"/>
      <c r="Q29" s="540"/>
      <c r="R29" s="540"/>
      <c r="S29" s="540"/>
      <c r="T29" s="540"/>
      <c r="U29" s="685"/>
    </row>
    <row r="30" spans="1:21" ht="12.75">
      <c r="A30" s="388"/>
      <c r="B30" s="389"/>
      <c r="C30" s="390"/>
      <c r="D30" s="391"/>
      <c r="E30" s="391"/>
      <c r="F30" s="391"/>
      <c r="G30" s="391"/>
      <c r="H30" s="392"/>
      <c r="I30" s="390"/>
      <c r="J30" s="393"/>
      <c r="K30" s="393"/>
      <c r="L30" s="393"/>
      <c r="M30" s="393"/>
      <c r="N30" s="394"/>
      <c r="O30" s="395"/>
      <c r="P30" s="395"/>
      <c r="Q30" s="395"/>
      <c r="R30" s="395"/>
      <c r="S30" s="395"/>
      <c r="T30" s="395"/>
      <c r="U30" s="490"/>
    </row>
    <row r="31" spans="1:21" ht="12.75">
      <c r="A31" s="447" t="s">
        <v>854</v>
      </c>
      <c r="B31" s="374"/>
      <c r="C31" s="364"/>
      <c r="D31" s="365"/>
      <c r="E31" s="365"/>
      <c r="F31" s="365"/>
      <c r="G31" s="365"/>
      <c r="H31" s="366"/>
      <c r="I31" s="364"/>
      <c r="J31" s="365"/>
      <c r="K31" s="365"/>
      <c r="L31" s="365"/>
      <c r="M31" s="365"/>
      <c r="N31" s="448"/>
      <c r="O31" s="365"/>
      <c r="P31" s="365"/>
      <c r="Q31" s="365"/>
      <c r="R31" s="365"/>
      <c r="S31" s="365"/>
      <c r="T31" s="365"/>
      <c r="U31" s="491"/>
    </row>
    <row r="32" spans="1:21" ht="12.75" customHeight="1">
      <c r="A32" s="454" t="s">
        <v>678</v>
      </c>
      <c r="B32" s="89" t="s">
        <v>827</v>
      </c>
      <c r="C32" s="24"/>
      <c r="D32" s="12"/>
      <c r="E32" s="12"/>
      <c r="F32" s="15" t="s">
        <v>43</v>
      </c>
      <c r="G32" s="15"/>
      <c r="H32" s="74"/>
      <c r="I32" s="25">
        <v>3</v>
      </c>
      <c r="J32" s="15"/>
      <c r="K32" s="15"/>
      <c r="L32" s="26"/>
      <c r="M32" s="27">
        <v>3</v>
      </c>
      <c r="N32" s="424" t="s">
        <v>44</v>
      </c>
      <c r="O32" s="495" t="s">
        <v>668</v>
      </c>
      <c r="P32" s="58" t="s">
        <v>839</v>
      </c>
      <c r="Q32" s="13"/>
      <c r="R32" s="11"/>
      <c r="S32" s="13"/>
      <c r="T32" s="13"/>
      <c r="U32" s="492" t="s">
        <v>574</v>
      </c>
    </row>
    <row r="33" spans="1:21" ht="12.75" customHeight="1">
      <c r="A33" s="456" t="s">
        <v>679</v>
      </c>
      <c r="B33" s="89" t="s">
        <v>828</v>
      </c>
      <c r="C33" s="24"/>
      <c r="D33" s="12"/>
      <c r="E33" s="12"/>
      <c r="F33" s="15" t="s">
        <v>43</v>
      </c>
      <c r="G33" s="15"/>
      <c r="H33" s="74"/>
      <c r="I33" s="25"/>
      <c r="J33" s="15">
        <v>2</v>
      </c>
      <c r="K33" s="15"/>
      <c r="L33" s="26"/>
      <c r="M33" s="27">
        <v>3</v>
      </c>
      <c r="N33" s="425" t="s">
        <v>45</v>
      </c>
      <c r="O33" s="497"/>
      <c r="P33" s="73"/>
      <c r="Q33" s="13"/>
      <c r="R33" s="11"/>
      <c r="S33" s="13"/>
      <c r="T33" s="13"/>
      <c r="U33" s="488" t="s">
        <v>805</v>
      </c>
    </row>
    <row r="34" spans="1:21" ht="12.75" customHeight="1">
      <c r="A34" s="454" t="s">
        <v>680</v>
      </c>
      <c r="B34" s="89" t="s">
        <v>829</v>
      </c>
      <c r="C34" s="24"/>
      <c r="D34" s="12"/>
      <c r="E34" s="12"/>
      <c r="F34" s="15"/>
      <c r="G34" s="15" t="s">
        <v>43</v>
      </c>
      <c r="H34" s="74"/>
      <c r="I34" s="25">
        <v>3</v>
      </c>
      <c r="J34" s="15"/>
      <c r="K34" s="15"/>
      <c r="L34" s="26"/>
      <c r="M34" s="27">
        <v>3</v>
      </c>
      <c r="N34" s="424" t="s">
        <v>44</v>
      </c>
      <c r="O34" s="495" t="s">
        <v>668</v>
      </c>
      <c r="P34" s="58" t="s">
        <v>839</v>
      </c>
      <c r="Q34" s="498" t="s">
        <v>678</v>
      </c>
      <c r="R34" s="498" t="s">
        <v>840</v>
      </c>
      <c r="S34" s="13"/>
      <c r="T34" s="13"/>
      <c r="U34" s="493" t="s">
        <v>574</v>
      </c>
    </row>
    <row r="35" spans="1:21" ht="12.75" customHeight="1">
      <c r="A35" s="454" t="s">
        <v>681</v>
      </c>
      <c r="B35" s="89" t="s">
        <v>830</v>
      </c>
      <c r="C35" s="24"/>
      <c r="D35" s="12"/>
      <c r="E35" s="12"/>
      <c r="F35" s="15" t="s">
        <v>43</v>
      </c>
      <c r="G35" s="15"/>
      <c r="H35" s="74"/>
      <c r="I35" s="25">
        <v>3</v>
      </c>
      <c r="J35" s="15"/>
      <c r="K35" s="15"/>
      <c r="L35" s="26"/>
      <c r="M35" s="396">
        <v>3</v>
      </c>
      <c r="N35" s="424" t="s">
        <v>44</v>
      </c>
      <c r="O35" s="19"/>
      <c r="P35" s="285"/>
      <c r="Q35" s="13"/>
      <c r="R35" s="11"/>
      <c r="S35" s="13"/>
      <c r="T35" s="13"/>
      <c r="U35" s="488" t="s">
        <v>618</v>
      </c>
    </row>
    <row r="36" spans="1:21" ht="12.75" customHeight="1">
      <c r="A36" s="454" t="s">
        <v>682</v>
      </c>
      <c r="B36" s="89" t="s">
        <v>831</v>
      </c>
      <c r="C36" s="24"/>
      <c r="D36" s="12"/>
      <c r="E36" s="12"/>
      <c r="F36" s="15"/>
      <c r="G36" s="15" t="s">
        <v>43</v>
      </c>
      <c r="H36" s="74"/>
      <c r="I36" s="25">
        <v>3</v>
      </c>
      <c r="J36" s="15"/>
      <c r="K36" s="15"/>
      <c r="L36" s="26"/>
      <c r="M36" s="27">
        <v>3</v>
      </c>
      <c r="N36" s="424" t="s">
        <v>44</v>
      </c>
      <c r="O36" s="14"/>
      <c r="P36" s="88"/>
      <c r="Q36" s="13"/>
      <c r="R36" s="11"/>
      <c r="S36" s="13"/>
      <c r="T36" s="13"/>
      <c r="U36" s="493" t="s">
        <v>618</v>
      </c>
    </row>
    <row r="37" spans="1:21" ht="12.75" customHeight="1">
      <c r="A37" s="454" t="s">
        <v>683</v>
      </c>
      <c r="B37" s="89" t="s">
        <v>832</v>
      </c>
      <c r="C37" s="24"/>
      <c r="D37" s="12"/>
      <c r="E37" s="12"/>
      <c r="F37" s="15"/>
      <c r="G37" s="15" t="s">
        <v>43</v>
      </c>
      <c r="H37" s="74"/>
      <c r="I37" s="25">
        <v>2</v>
      </c>
      <c r="J37" s="15"/>
      <c r="K37" s="15"/>
      <c r="L37" s="26"/>
      <c r="M37" s="27">
        <v>3</v>
      </c>
      <c r="N37" s="424" t="s">
        <v>44</v>
      </c>
      <c r="O37" s="14"/>
      <c r="P37" s="88"/>
      <c r="Q37" s="13"/>
      <c r="R37" s="11"/>
      <c r="S37" s="13"/>
      <c r="T37" s="13"/>
      <c r="U37" s="488" t="s">
        <v>612</v>
      </c>
    </row>
    <row r="38" spans="1:21" ht="12.75" customHeight="1">
      <c r="A38" s="454" t="s">
        <v>684</v>
      </c>
      <c r="B38" s="89" t="s">
        <v>833</v>
      </c>
      <c r="C38" s="24"/>
      <c r="D38" s="12"/>
      <c r="E38" s="12"/>
      <c r="F38" s="15"/>
      <c r="G38" s="15" t="s">
        <v>43</v>
      </c>
      <c r="H38" s="74"/>
      <c r="I38" s="25">
        <v>2</v>
      </c>
      <c r="J38" s="15"/>
      <c r="K38" s="15"/>
      <c r="L38" s="26"/>
      <c r="M38" s="27">
        <v>3</v>
      </c>
      <c r="N38" s="424" t="s">
        <v>44</v>
      </c>
      <c r="O38" s="14"/>
      <c r="P38" s="88"/>
      <c r="Q38" s="13"/>
      <c r="R38" s="11"/>
      <c r="S38" s="13"/>
      <c r="T38" s="13"/>
      <c r="U38" s="488" t="s">
        <v>619</v>
      </c>
    </row>
    <row r="39" spans="1:21" ht="12.75" customHeight="1">
      <c r="A39" s="454" t="s">
        <v>685</v>
      </c>
      <c r="B39" s="89" t="s">
        <v>834</v>
      </c>
      <c r="C39" s="24"/>
      <c r="D39" s="12"/>
      <c r="E39" s="12"/>
      <c r="F39" s="15"/>
      <c r="G39" s="15"/>
      <c r="H39" s="74" t="s">
        <v>43</v>
      </c>
      <c r="I39" s="25">
        <v>2</v>
      </c>
      <c r="J39" s="15"/>
      <c r="K39" s="15"/>
      <c r="L39" s="26"/>
      <c r="M39" s="27">
        <v>3</v>
      </c>
      <c r="N39" s="424" t="s">
        <v>69</v>
      </c>
      <c r="O39" s="14"/>
      <c r="P39" s="88"/>
      <c r="Q39" s="13"/>
      <c r="R39" s="11"/>
      <c r="S39" s="13"/>
      <c r="T39" s="13"/>
      <c r="U39" s="489" t="s">
        <v>620</v>
      </c>
    </row>
    <row r="40" spans="1:21" ht="12.75">
      <c r="A40" s="680" t="s">
        <v>46</v>
      </c>
      <c r="B40" s="681"/>
      <c r="C40" s="428">
        <f>SUMIF(C32:C39,"=x",$I32:$I39)+SUMIF(C32:C39,"=x",$J32:$J39)+SUMIF(C32:C39,"=x",$K32:$K39)</f>
        <v>0</v>
      </c>
      <c r="D40" s="429">
        <f>SUMIF(D32:D39,"=x",$I32:$I39)+SUMIF(D32:D39,"=x",$J32:$J39)+SUMIF(D32:D39,"=x",$K32:$K39)</f>
        <v>0</v>
      </c>
      <c r="E40" s="437">
        <f>SUMIF(E32:E39,"=x",$I32:$I39)+SUMIF(E32:E39,"=x",$J32:$J39)+SUMIF(E32:E39,"=x",$K32:$K39)</f>
        <v>0</v>
      </c>
      <c r="F40" s="429">
        <f>SUMIF(F32:F39,"=x",$I32:$I39)+SUMIF(F32:F39,"=x",$J32:$J39)</f>
        <v>8</v>
      </c>
      <c r="G40" s="429">
        <f>SUMIF(G32:G39,"=x",$I32:$I39)+SUMIF(G32:G39,"=x",$J32:$J39)</f>
        <v>10</v>
      </c>
      <c r="H40" s="430">
        <f>SUMIF(H32:H39,"=x",$I32:$I39)+SUMIF(H32:H39,"=x",$J32:$J39)+SUMIF(H32:H39,"=x",$K32:$K39)</f>
        <v>2</v>
      </c>
      <c r="I40" s="682">
        <f>SUM(F40:H40)</f>
        <v>20</v>
      </c>
      <c r="J40" s="683"/>
      <c r="K40" s="683"/>
      <c r="L40" s="683"/>
      <c r="M40" s="683"/>
      <c r="N40" s="684"/>
      <c r="O40" s="540"/>
      <c r="P40" s="540"/>
      <c r="Q40" s="540"/>
      <c r="R40" s="540"/>
      <c r="S40" s="540"/>
      <c r="T40" s="540"/>
      <c r="U40" s="685"/>
    </row>
    <row r="41" spans="1:21" ht="12.75">
      <c r="A41" s="686" t="s">
        <v>47</v>
      </c>
      <c r="B41" s="687"/>
      <c r="C41" s="431">
        <f aca="true" t="shared" si="2" ref="C41:H41">SUMIF(C32:C39,"=x",$M32:$M39)</f>
        <v>0</v>
      </c>
      <c r="D41" s="431">
        <f t="shared" si="2"/>
        <v>0</v>
      </c>
      <c r="E41" s="431">
        <f t="shared" si="2"/>
        <v>0</v>
      </c>
      <c r="F41" s="438">
        <f t="shared" si="2"/>
        <v>9</v>
      </c>
      <c r="G41" s="438">
        <f t="shared" si="2"/>
        <v>12</v>
      </c>
      <c r="H41" s="439">
        <f t="shared" si="2"/>
        <v>3</v>
      </c>
      <c r="I41" s="688">
        <f>SUM(F41:H41)</f>
        <v>24</v>
      </c>
      <c r="J41" s="689"/>
      <c r="K41" s="689"/>
      <c r="L41" s="689"/>
      <c r="M41" s="689"/>
      <c r="N41" s="690"/>
      <c r="O41" s="540"/>
      <c r="P41" s="540"/>
      <c r="Q41" s="540"/>
      <c r="R41" s="540"/>
      <c r="S41" s="540"/>
      <c r="T41" s="540"/>
      <c r="U41" s="685"/>
    </row>
    <row r="42" spans="1:21" ht="12.75">
      <c r="A42" s="691" t="s">
        <v>48</v>
      </c>
      <c r="B42" s="692"/>
      <c r="C42" s="440">
        <f aca="true" t="shared" si="3" ref="C42:H42">SUMPRODUCT(--(C32:C39="x"),--($N32:$N39="K."))</f>
        <v>0</v>
      </c>
      <c r="D42" s="435">
        <f t="shared" si="3"/>
        <v>0</v>
      </c>
      <c r="E42" s="435">
        <f t="shared" si="3"/>
        <v>0</v>
      </c>
      <c r="F42" s="435">
        <f t="shared" si="3"/>
        <v>0</v>
      </c>
      <c r="G42" s="435">
        <f t="shared" si="3"/>
        <v>0</v>
      </c>
      <c r="H42" s="436">
        <f t="shared" si="3"/>
        <v>0</v>
      </c>
      <c r="I42" s="693">
        <f>SUM(C42:H42)</f>
        <v>0</v>
      </c>
      <c r="J42" s="694"/>
      <c r="K42" s="694"/>
      <c r="L42" s="694"/>
      <c r="M42" s="694"/>
      <c r="N42" s="695"/>
      <c r="O42" s="540"/>
      <c r="P42" s="540"/>
      <c r="Q42" s="540"/>
      <c r="R42" s="540"/>
      <c r="S42" s="540"/>
      <c r="T42" s="540"/>
      <c r="U42" s="685"/>
    </row>
    <row r="43" spans="1:21" ht="12.75">
      <c r="A43" s="696"/>
      <c r="B43" s="697"/>
      <c r="C43" s="698"/>
      <c r="D43" s="699"/>
      <c r="E43" s="699"/>
      <c r="F43" s="699"/>
      <c r="G43" s="699"/>
      <c r="H43" s="700"/>
      <c r="I43" s="698"/>
      <c r="J43" s="699"/>
      <c r="K43" s="699"/>
      <c r="L43" s="699"/>
      <c r="M43" s="699"/>
      <c r="N43" s="701"/>
      <c r="O43" s="699"/>
      <c r="P43" s="699"/>
      <c r="Q43" s="699"/>
      <c r="R43" s="699"/>
      <c r="S43" s="699"/>
      <c r="T43" s="699"/>
      <c r="U43" s="702"/>
    </row>
    <row r="44" spans="1:21" ht="12" customHeight="1">
      <c r="A44" s="515" t="s">
        <v>855</v>
      </c>
      <c r="B44" s="363"/>
      <c r="C44" s="364"/>
      <c r="D44" s="365"/>
      <c r="E44" s="365"/>
      <c r="F44" s="365"/>
      <c r="G44" s="365"/>
      <c r="H44" s="366"/>
      <c r="I44" s="364"/>
      <c r="J44" s="365"/>
      <c r="K44" s="365"/>
      <c r="L44" s="365"/>
      <c r="M44" s="365"/>
      <c r="N44" s="448"/>
      <c r="O44" s="365"/>
      <c r="P44" s="365"/>
      <c r="Q44" s="365"/>
      <c r="R44" s="365"/>
      <c r="S44" s="365"/>
      <c r="T44" s="365"/>
      <c r="U44" s="491"/>
    </row>
    <row r="45" spans="1:21" ht="12.75" customHeight="1">
      <c r="A45" s="454" t="s">
        <v>686</v>
      </c>
      <c r="B45" s="60" t="s">
        <v>807</v>
      </c>
      <c r="C45" s="24"/>
      <c r="D45" s="12"/>
      <c r="E45" s="12"/>
      <c r="F45" s="15" t="s">
        <v>43</v>
      </c>
      <c r="G45" s="12"/>
      <c r="H45" s="10"/>
      <c r="I45" s="703" t="s">
        <v>621</v>
      </c>
      <c r="J45" s="704"/>
      <c r="K45" s="704"/>
      <c r="L45" s="705"/>
      <c r="M45" s="396">
        <v>3</v>
      </c>
      <c r="N45" s="396" t="s">
        <v>800</v>
      </c>
      <c r="O45" s="503"/>
      <c r="P45" s="355"/>
      <c r="Q45" s="14"/>
      <c r="R45" s="11"/>
      <c r="S45" s="13"/>
      <c r="T45" s="13"/>
      <c r="U45" s="488" t="s">
        <v>221</v>
      </c>
    </row>
    <row r="46" spans="1:21" ht="12.75" customHeight="1">
      <c r="A46" s="454" t="s">
        <v>687</v>
      </c>
      <c r="B46" s="416" t="s">
        <v>808</v>
      </c>
      <c r="C46" s="24"/>
      <c r="D46" s="12"/>
      <c r="E46" s="12"/>
      <c r="F46" s="15" t="s">
        <v>43</v>
      </c>
      <c r="G46" s="12"/>
      <c r="H46" s="10"/>
      <c r="I46" s="703" t="s">
        <v>811</v>
      </c>
      <c r="J46" s="704"/>
      <c r="K46" s="704"/>
      <c r="L46" s="705"/>
      <c r="M46" s="396">
        <v>4</v>
      </c>
      <c r="N46" s="396" t="s">
        <v>800</v>
      </c>
      <c r="O46" s="14"/>
      <c r="P46" s="287"/>
      <c r="Q46" s="13"/>
      <c r="R46" s="11"/>
      <c r="S46" s="13"/>
      <c r="T46" s="13"/>
      <c r="U46" s="494" t="s">
        <v>221</v>
      </c>
    </row>
    <row r="47" spans="1:21" ht="12.75">
      <c r="A47" s="680" t="s">
        <v>46</v>
      </c>
      <c r="B47" s="681"/>
      <c r="C47" s="429">
        <f aca="true" t="shared" si="4" ref="C47:H47">SUMIF(C45:C46,"=x",$I45:$I46)+SUMIF(C45:C46,"=x",$J45:$J46)+SUMIF(C45:C46,"=x",$K45:$K46)</f>
        <v>0</v>
      </c>
      <c r="D47" s="429">
        <f t="shared" si="4"/>
        <v>0</v>
      </c>
      <c r="E47" s="429">
        <f t="shared" si="4"/>
        <v>0</v>
      </c>
      <c r="F47" s="429">
        <f t="shared" si="4"/>
        <v>0</v>
      </c>
      <c r="G47" s="429">
        <f t="shared" si="4"/>
        <v>0</v>
      </c>
      <c r="H47" s="429">
        <f t="shared" si="4"/>
        <v>0</v>
      </c>
      <c r="I47" s="682">
        <f>SUM(C47:H47)</f>
        <v>0</v>
      </c>
      <c r="J47" s="706"/>
      <c r="K47" s="706"/>
      <c r="L47" s="706"/>
      <c r="M47" s="706"/>
      <c r="N47" s="707"/>
      <c r="O47" s="540"/>
      <c r="P47" s="540"/>
      <c r="Q47" s="540"/>
      <c r="R47" s="540"/>
      <c r="S47" s="540"/>
      <c r="T47" s="540"/>
      <c r="U47" s="685"/>
    </row>
    <row r="48" spans="1:21" ht="12.75">
      <c r="A48" s="686" t="s">
        <v>47</v>
      </c>
      <c r="B48" s="687"/>
      <c r="C48" s="441">
        <f aca="true" t="shared" si="5" ref="C48:H48">SUMIF(C45:C46,"=x",$M45:$M46)</f>
        <v>0</v>
      </c>
      <c r="D48" s="442">
        <f t="shared" si="5"/>
        <v>0</v>
      </c>
      <c r="E48" s="442">
        <f t="shared" si="5"/>
        <v>0</v>
      </c>
      <c r="F48" s="432">
        <f t="shared" si="5"/>
        <v>7</v>
      </c>
      <c r="G48" s="443">
        <f t="shared" si="5"/>
        <v>0</v>
      </c>
      <c r="H48" s="444">
        <f t="shared" si="5"/>
        <v>0</v>
      </c>
      <c r="I48" s="688">
        <f>SUM(C48:H48)</f>
        <v>7</v>
      </c>
      <c r="J48" s="708"/>
      <c r="K48" s="708"/>
      <c r="L48" s="708"/>
      <c r="M48" s="708"/>
      <c r="N48" s="709"/>
      <c r="O48" s="540"/>
      <c r="P48" s="540"/>
      <c r="Q48" s="540"/>
      <c r="R48" s="540"/>
      <c r="S48" s="540"/>
      <c r="T48" s="540"/>
      <c r="U48" s="685"/>
    </row>
    <row r="49" spans="1:21" ht="12.75">
      <c r="A49" s="691" t="s">
        <v>48</v>
      </c>
      <c r="B49" s="692"/>
      <c r="C49" s="445">
        <f aca="true" t="shared" si="6" ref="C49:H49">SUMPRODUCT(--(C45:C46="x"),--($N45:$N46="K."))</f>
        <v>0</v>
      </c>
      <c r="D49" s="446">
        <f t="shared" si="6"/>
        <v>0</v>
      </c>
      <c r="E49" s="446">
        <f t="shared" si="6"/>
        <v>0</v>
      </c>
      <c r="F49" s="435">
        <f t="shared" si="6"/>
        <v>0</v>
      </c>
      <c r="G49" s="435">
        <f t="shared" si="6"/>
        <v>0</v>
      </c>
      <c r="H49" s="440">
        <f t="shared" si="6"/>
        <v>0</v>
      </c>
      <c r="I49" s="693">
        <f>SUM(C49:H49)</f>
        <v>0</v>
      </c>
      <c r="J49" s="710"/>
      <c r="K49" s="710"/>
      <c r="L49" s="710"/>
      <c r="M49" s="710"/>
      <c r="N49" s="711"/>
      <c r="O49" s="540"/>
      <c r="P49" s="540"/>
      <c r="Q49" s="540"/>
      <c r="R49" s="540"/>
      <c r="S49" s="540"/>
      <c r="T49" s="540"/>
      <c r="U49" s="685"/>
    </row>
    <row r="50" spans="1:21" ht="12.75">
      <c r="A50" s="60" t="s">
        <v>812</v>
      </c>
      <c r="B50" s="397"/>
      <c r="C50" s="398"/>
      <c r="D50" s="395"/>
      <c r="E50" s="395"/>
      <c r="F50" s="395"/>
      <c r="G50" s="395"/>
      <c r="H50" s="399"/>
      <c r="I50" s="398"/>
      <c r="J50" s="395"/>
      <c r="K50" s="395"/>
      <c r="L50" s="395"/>
      <c r="M50" s="395"/>
      <c r="N50" s="400"/>
      <c r="O50" s="699"/>
      <c r="P50" s="699"/>
      <c r="Q50" s="699"/>
      <c r="R50" s="699"/>
      <c r="S50" s="699"/>
      <c r="T50" s="699"/>
      <c r="U50" s="702"/>
    </row>
    <row r="51" spans="1:21" ht="12.75">
      <c r="A51" s="712" t="s">
        <v>856</v>
      </c>
      <c r="B51" s="713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713"/>
      <c r="N51" s="714"/>
      <c r="O51" s="715"/>
      <c r="P51" s="715"/>
      <c r="Q51" s="715"/>
      <c r="R51" s="715"/>
      <c r="S51" s="715"/>
      <c r="T51" s="715"/>
      <c r="U51" s="716"/>
    </row>
    <row r="52" spans="1:21" ht="12.75" customHeight="1">
      <c r="A52" s="73" t="s">
        <v>841</v>
      </c>
      <c r="B52" s="89" t="s">
        <v>842</v>
      </c>
      <c r="C52" s="401"/>
      <c r="D52" s="402"/>
      <c r="E52" s="402"/>
      <c r="F52" s="402"/>
      <c r="G52" s="402"/>
      <c r="H52" s="403" t="s">
        <v>43</v>
      </c>
      <c r="I52" s="404">
        <v>2</v>
      </c>
      <c r="J52" s="402"/>
      <c r="K52" s="402"/>
      <c r="L52" s="405"/>
      <c r="M52" s="396">
        <f>SUM(A52:L52)</f>
        <v>2</v>
      </c>
      <c r="N52" s="424" t="s">
        <v>44</v>
      </c>
      <c r="O52" s="289"/>
      <c r="P52" s="427"/>
      <c r="Q52" s="13"/>
      <c r="R52" s="11"/>
      <c r="S52" s="13"/>
      <c r="T52" s="367"/>
      <c r="U52" s="488" t="s">
        <v>272</v>
      </c>
    </row>
    <row r="53" spans="1:21" ht="12.75" customHeight="1">
      <c r="A53" s="454" t="s">
        <v>688</v>
      </c>
      <c r="B53" s="73" t="s">
        <v>622</v>
      </c>
      <c r="C53" s="24"/>
      <c r="D53" s="12"/>
      <c r="E53" s="12"/>
      <c r="F53" s="12"/>
      <c r="G53" s="12" t="s">
        <v>43</v>
      </c>
      <c r="H53" s="10"/>
      <c r="I53" s="25"/>
      <c r="J53" s="15">
        <v>2</v>
      </c>
      <c r="K53" s="15"/>
      <c r="L53" s="26"/>
      <c r="M53" s="396">
        <v>3</v>
      </c>
      <c r="N53" s="425" t="s">
        <v>45</v>
      </c>
      <c r="O53" s="14"/>
      <c r="P53" s="88"/>
      <c r="Q53" s="13"/>
      <c r="R53" s="11"/>
      <c r="S53" s="13"/>
      <c r="T53" s="367"/>
      <c r="U53" s="488" t="s">
        <v>613</v>
      </c>
    </row>
    <row r="54" spans="1:21" ht="12.75" customHeight="1">
      <c r="A54" s="454" t="s">
        <v>689</v>
      </c>
      <c r="B54" s="73" t="s">
        <v>623</v>
      </c>
      <c r="C54" s="24"/>
      <c r="D54" s="12"/>
      <c r="E54" s="12"/>
      <c r="F54" s="12"/>
      <c r="G54" s="12" t="s">
        <v>43</v>
      </c>
      <c r="H54" s="10"/>
      <c r="I54" s="25">
        <v>2</v>
      </c>
      <c r="J54" s="15"/>
      <c r="K54" s="15"/>
      <c r="L54" s="26"/>
      <c r="M54" s="396">
        <v>3</v>
      </c>
      <c r="N54" s="424" t="s">
        <v>44</v>
      </c>
      <c r="O54" s="14"/>
      <c r="P54" s="88"/>
      <c r="Q54" s="13"/>
      <c r="R54" s="11"/>
      <c r="S54" s="13"/>
      <c r="T54" s="367"/>
      <c r="U54" s="488" t="s">
        <v>620</v>
      </c>
    </row>
    <row r="55" spans="1:21" ht="12.75" customHeight="1">
      <c r="A55" s="385" t="s">
        <v>624</v>
      </c>
      <c r="B55" s="73" t="s">
        <v>625</v>
      </c>
      <c r="C55" s="24"/>
      <c r="D55" s="12"/>
      <c r="E55" s="12"/>
      <c r="F55" s="12"/>
      <c r="G55" s="12" t="s">
        <v>43</v>
      </c>
      <c r="H55" s="10"/>
      <c r="I55" s="25">
        <v>2</v>
      </c>
      <c r="J55" s="15"/>
      <c r="K55" s="15"/>
      <c r="L55" s="26"/>
      <c r="M55" s="396">
        <f aca="true" t="shared" si="7" ref="M55:M66">SUM(A55:L55)</f>
        <v>2</v>
      </c>
      <c r="N55" s="424" t="s">
        <v>44</v>
      </c>
      <c r="O55" s="14"/>
      <c r="P55" s="88"/>
      <c r="Q55" s="13"/>
      <c r="R55" s="11"/>
      <c r="S55" s="13"/>
      <c r="T55" s="367"/>
      <c r="U55" s="488" t="s">
        <v>225</v>
      </c>
    </row>
    <row r="56" spans="1:21" ht="12.75" customHeight="1">
      <c r="A56" s="454" t="s">
        <v>690</v>
      </c>
      <c r="B56" s="73" t="s">
        <v>626</v>
      </c>
      <c r="C56" s="24"/>
      <c r="D56" s="12"/>
      <c r="E56" s="12"/>
      <c r="F56" s="12"/>
      <c r="G56" s="12" t="s">
        <v>43</v>
      </c>
      <c r="H56" s="10"/>
      <c r="I56" s="25">
        <v>2</v>
      </c>
      <c r="J56" s="15"/>
      <c r="K56" s="15"/>
      <c r="L56" s="26"/>
      <c r="M56" s="396">
        <f t="shared" si="7"/>
        <v>2</v>
      </c>
      <c r="N56" s="424" t="s">
        <v>44</v>
      </c>
      <c r="O56" s="14"/>
      <c r="P56" s="88"/>
      <c r="Q56" s="13"/>
      <c r="R56" s="11"/>
      <c r="S56" s="13"/>
      <c r="T56" s="367"/>
      <c r="U56" s="488" t="s">
        <v>221</v>
      </c>
    </row>
    <row r="57" spans="1:21" ht="12.75" customHeight="1">
      <c r="A57" s="385" t="s">
        <v>627</v>
      </c>
      <c r="B57" s="73" t="s">
        <v>628</v>
      </c>
      <c r="C57" s="401"/>
      <c r="D57" s="402"/>
      <c r="E57" s="402"/>
      <c r="F57" s="402"/>
      <c r="G57" s="406" t="s">
        <v>43</v>
      </c>
      <c r="H57" s="405"/>
      <c r="I57" s="404">
        <v>1</v>
      </c>
      <c r="J57" s="402"/>
      <c r="K57" s="402"/>
      <c r="L57" s="405"/>
      <c r="M57" s="396">
        <v>2</v>
      </c>
      <c r="N57" s="424" t="s">
        <v>44</v>
      </c>
      <c r="O57" s="14"/>
      <c r="P57" s="88"/>
      <c r="Q57" s="13"/>
      <c r="R57" s="11"/>
      <c r="S57" s="13"/>
      <c r="T57" s="367"/>
      <c r="U57" s="488" t="s">
        <v>612</v>
      </c>
    </row>
    <row r="58" spans="1:21" ht="12.75" customHeight="1">
      <c r="A58" s="457" t="s">
        <v>691</v>
      </c>
      <c r="B58" s="73" t="s">
        <v>629</v>
      </c>
      <c r="C58" s="24"/>
      <c r="D58" s="12"/>
      <c r="E58" s="12"/>
      <c r="F58" s="12"/>
      <c r="G58" s="12"/>
      <c r="H58" s="10" t="s">
        <v>43</v>
      </c>
      <c r="I58" s="25">
        <v>2</v>
      </c>
      <c r="J58" s="15"/>
      <c r="K58" s="15"/>
      <c r="L58" s="26"/>
      <c r="M58" s="396">
        <f t="shared" si="7"/>
        <v>2</v>
      </c>
      <c r="N58" s="424" t="s">
        <v>44</v>
      </c>
      <c r="O58" s="14"/>
      <c r="P58" s="88"/>
      <c r="Q58" s="13"/>
      <c r="R58" s="11"/>
      <c r="S58" s="13"/>
      <c r="T58" s="367"/>
      <c r="U58" s="488" t="s">
        <v>221</v>
      </c>
    </row>
    <row r="59" spans="1:21" ht="12.75" customHeight="1">
      <c r="A59" s="454" t="s">
        <v>610</v>
      </c>
      <c r="B59" s="73" t="s">
        <v>84</v>
      </c>
      <c r="C59" s="24"/>
      <c r="D59" s="12"/>
      <c r="E59" s="12"/>
      <c r="F59" s="12"/>
      <c r="G59" s="12"/>
      <c r="H59" s="10" t="s">
        <v>43</v>
      </c>
      <c r="I59" s="25">
        <v>2</v>
      </c>
      <c r="J59" s="15"/>
      <c r="K59" s="15"/>
      <c r="L59" s="26"/>
      <c r="M59" s="396">
        <v>3</v>
      </c>
      <c r="N59" s="424" t="s">
        <v>44</v>
      </c>
      <c r="O59" s="14"/>
      <c r="P59" s="88"/>
      <c r="Q59" s="13"/>
      <c r="R59" s="11"/>
      <c r="S59" s="13"/>
      <c r="T59" s="367"/>
      <c r="U59" s="488" t="s">
        <v>225</v>
      </c>
    </row>
    <row r="60" spans="1:21" ht="12.75" customHeight="1">
      <c r="A60" s="454" t="s">
        <v>692</v>
      </c>
      <c r="B60" s="73" t="s">
        <v>630</v>
      </c>
      <c r="C60" s="24"/>
      <c r="D60" s="12"/>
      <c r="E60" s="12"/>
      <c r="F60" s="12"/>
      <c r="G60" s="12"/>
      <c r="H60" s="10" t="s">
        <v>43</v>
      </c>
      <c r="I60" s="25">
        <v>2</v>
      </c>
      <c r="J60" s="15"/>
      <c r="K60" s="15"/>
      <c r="L60" s="26"/>
      <c r="M60" s="396">
        <v>3</v>
      </c>
      <c r="N60" s="424" t="s">
        <v>44</v>
      </c>
      <c r="O60" s="14"/>
      <c r="P60" s="88"/>
      <c r="Q60" s="13"/>
      <c r="R60" s="11"/>
      <c r="S60" s="13"/>
      <c r="T60" s="367"/>
      <c r="U60" s="488" t="s">
        <v>612</v>
      </c>
    </row>
    <row r="61" spans="1:21" ht="12.75" customHeight="1">
      <c r="A61" s="385" t="s">
        <v>631</v>
      </c>
      <c r="B61" s="73" t="s">
        <v>632</v>
      </c>
      <c r="C61" s="24"/>
      <c r="D61" s="12"/>
      <c r="E61" s="12"/>
      <c r="F61" s="12"/>
      <c r="G61" s="12"/>
      <c r="H61" s="10" t="s">
        <v>43</v>
      </c>
      <c r="I61" s="25">
        <v>2</v>
      </c>
      <c r="J61" s="15"/>
      <c r="K61" s="15"/>
      <c r="L61" s="26"/>
      <c r="M61" s="396">
        <f t="shared" si="7"/>
        <v>2</v>
      </c>
      <c r="N61" s="424" t="s">
        <v>44</v>
      </c>
      <c r="O61" s="14"/>
      <c r="P61" s="88"/>
      <c r="Q61" s="13"/>
      <c r="R61" s="11"/>
      <c r="S61" s="13"/>
      <c r="T61" s="367"/>
      <c r="U61" s="488" t="s">
        <v>272</v>
      </c>
    </row>
    <row r="62" spans="1:21" ht="12.75" customHeight="1">
      <c r="A62" s="454" t="s">
        <v>693</v>
      </c>
      <c r="B62" s="73" t="s">
        <v>633</v>
      </c>
      <c r="C62" s="24"/>
      <c r="D62" s="12"/>
      <c r="E62" s="12"/>
      <c r="F62" s="12"/>
      <c r="G62" s="12"/>
      <c r="H62" s="10" t="s">
        <v>43</v>
      </c>
      <c r="I62" s="25">
        <v>2</v>
      </c>
      <c r="J62" s="15"/>
      <c r="K62" s="15"/>
      <c r="L62" s="26"/>
      <c r="M62" s="396">
        <f t="shared" si="7"/>
        <v>2</v>
      </c>
      <c r="N62" s="424" t="s">
        <v>44</v>
      </c>
      <c r="O62" s="14"/>
      <c r="P62" s="88"/>
      <c r="Q62" s="13"/>
      <c r="R62" s="11"/>
      <c r="S62" s="13"/>
      <c r="T62" s="367"/>
      <c r="U62" s="488" t="s">
        <v>634</v>
      </c>
    </row>
    <row r="63" spans="1:21" ht="12.75" customHeight="1">
      <c r="A63" s="385" t="s">
        <v>635</v>
      </c>
      <c r="B63" s="73" t="s">
        <v>636</v>
      </c>
      <c r="C63" s="24"/>
      <c r="D63" s="12"/>
      <c r="E63" s="12"/>
      <c r="F63" s="12"/>
      <c r="G63" s="12" t="s">
        <v>43</v>
      </c>
      <c r="H63" s="10"/>
      <c r="I63" s="25">
        <v>2</v>
      </c>
      <c r="J63" s="15"/>
      <c r="K63" s="15"/>
      <c r="L63" s="26"/>
      <c r="M63" s="396">
        <f t="shared" si="7"/>
        <v>2</v>
      </c>
      <c r="N63" s="424" t="s">
        <v>44</v>
      </c>
      <c r="O63" s="14"/>
      <c r="P63" s="88"/>
      <c r="Q63" s="13"/>
      <c r="R63" s="11"/>
      <c r="S63" s="13"/>
      <c r="T63" s="367"/>
      <c r="U63" s="488" t="s">
        <v>637</v>
      </c>
    </row>
    <row r="64" spans="1:21" ht="12.75" customHeight="1">
      <c r="A64" s="454" t="s">
        <v>694</v>
      </c>
      <c r="B64" s="73" t="s">
        <v>638</v>
      </c>
      <c r="C64" s="24"/>
      <c r="D64" s="12"/>
      <c r="E64" s="12"/>
      <c r="F64" s="12"/>
      <c r="G64" s="12"/>
      <c r="H64" s="10" t="s">
        <v>43</v>
      </c>
      <c r="I64" s="25">
        <v>2</v>
      </c>
      <c r="J64" s="15"/>
      <c r="K64" s="15"/>
      <c r="L64" s="26"/>
      <c r="M64" s="396">
        <f t="shared" si="7"/>
        <v>2</v>
      </c>
      <c r="N64" s="424" t="s">
        <v>44</v>
      </c>
      <c r="O64" s="14"/>
      <c r="P64" s="88"/>
      <c r="Q64" s="13"/>
      <c r="R64" s="11"/>
      <c r="S64" s="13"/>
      <c r="T64" s="367"/>
      <c r="U64" s="488" t="s">
        <v>806</v>
      </c>
    </row>
    <row r="65" spans="1:21" ht="12.75" customHeight="1">
      <c r="A65" s="385" t="s">
        <v>639</v>
      </c>
      <c r="B65" s="73" t="s">
        <v>640</v>
      </c>
      <c r="C65" s="24"/>
      <c r="D65" s="12"/>
      <c r="E65" s="12"/>
      <c r="F65" s="12"/>
      <c r="G65" s="12" t="s">
        <v>43</v>
      </c>
      <c r="H65" s="10"/>
      <c r="I65" s="25">
        <v>2</v>
      </c>
      <c r="J65" s="15"/>
      <c r="K65" s="15"/>
      <c r="L65" s="26"/>
      <c r="M65" s="396">
        <v>2</v>
      </c>
      <c r="N65" s="424" t="s">
        <v>44</v>
      </c>
      <c r="O65" s="14"/>
      <c r="P65" s="88"/>
      <c r="Q65" s="13"/>
      <c r="R65" s="11"/>
      <c r="S65" s="13"/>
      <c r="T65" s="367"/>
      <c r="U65" s="488" t="s">
        <v>221</v>
      </c>
    </row>
    <row r="66" spans="1:21" ht="12.75" customHeight="1">
      <c r="A66" s="385" t="s">
        <v>641</v>
      </c>
      <c r="B66" s="73" t="s">
        <v>642</v>
      </c>
      <c r="C66" s="24"/>
      <c r="D66" s="12"/>
      <c r="E66" s="12"/>
      <c r="F66" s="12"/>
      <c r="G66" s="12" t="s">
        <v>43</v>
      </c>
      <c r="H66" s="10"/>
      <c r="I66" s="25"/>
      <c r="J66" s="15">
        <v>2</v>
      </c>
      <c r="K66" s="15"/>
      <c r="L66" s="26"/>
      <c r="M66" s="396">
        <f t="shared" si="7"/>
        <v>2</v>
      </c>
      <c r="N66" s="425" t="s">
        <v>45</v>
      </c>
      <c r="O66" s="14"/>
      <c r="P66" s="88"/>
      <c r="Q66" s="13"/>
      <c r="R66" s="11"/>
      <c r="S66" s="13"/>
      <c r="T66" s="367"/>
      <c r="U66" s="488" t="s">
        <v>221</v>
      </c>
    </row>
    <row r="67" spans="1:21" ht="12.75" customHeight="1">
      <c r="A67" s="454" t="s">
        <v>810</v>
      </c>
      <c r="B67" s="73" t="s">
        <v>83</v>
      </c>
      <c r="C67" s="401"/>
      <c r="D67" s="402"/>
      <c r="E67" s="402"/>
      <c r="F67" s="402"/>
      <c r="G67" s="15" t="s">
        <v>43</v>
      </c>
      <c r="H67" s="499"/>
      <c r="I67" s="500"/>
      <c r="J67" s="15">
        <v>2</v>
      </c>
      <c r="K67" s="501"/>
      <c r="L67" s="502"/>
      <c r="M67" s="396">
        <v>3</v>
      </c>
      <c r="N67" s="425" t="s">
        <v>45</v>
      </c>
      <c r="O67" s="14"/>
      <c r="P67" s="88"/>
      <c r="Q67" s="13"/>
      <c r="R67" s="11"/>
      <c r="S67" s="13"/>
      <c r="T67" s="367"/>
      <c r="U67" s="488" t="s">
        <v>221</v>
      </c>
    </row>
    <row r="68" spans="1:21" ht="12.75" customHeight="1">
      <c r="A68" s="454" t="s">
        <v>695</v>
      </c>
      <c r="B68" s="73" t="s">
        <v>643</v>
      </c>
      <c r="C68" s="24"/>
      <c r="D68" s="12"/>
      <c r="E68" s="12"/>
      <c r="F68" s="12"/>
      <c r="G68" s="12"/>
      <c r="H68" s="10" t="s">
        <v>43</v>
      </c>
      <c r="I68" s="25"/>
      <c r="J68" s="15">
        <v>2</v>
      </c>
      <c r="K68" s="15"/>
      <c r="L68" s="26"/>
      <c r="M68" s="396">
        <v>3</v>
      </c>
      <c r="N68" s="425" t="s">
        <v>45</v>
      </c>
      <c r="O68" s="14"/>
      <c r="P68" s="88"/>
      <c r="Q68" s="13"/>
      <c r="R68" s="11"/>
      <c r="S68" s="13"/>
      <c r="T68" s="367"/>
      <c r="U68" s="488" t="s">
        <v>644</v>
      </c>
    </row>
    <row r="69" spans="1:21" ht="12.75" customHeight="1">
      <c r="A69" s="454" t="s">
        <v>696</v>
      </c>
      <c r="B69" s="73" t="s">
        <v>835</v>
      </c>
      <c r="C69" s="25"/>
      <c r="D69" s="15"/>
      <c r="E69" s="15"/>
      <c r="F69" s="15"/>
      <c r="G69" s="15"/>
      <c r="H69" s="74" t="s">
        <v>43</v>
      </c>
      <c r="I69" s="25">
        <v>2</v>
      </c>
      <c r="J69" s="15"/>
      <c r="K69" s="15"/>
      <c r="L69" s="26"/>
      <c r="M69" s="396">
        <v>3</v>
      </c>
      <c r="N69" s="425" t="s">
        <v>44</v>
      </c>
      <c r="O69" s="289"/>
      <c r="P69" s="88"/>
      <c r="Q69" s="27"/>
      <c r="R69" s="76"/>
      <c r="S69" s="27"/>
      <c r="T69" s="396"/>
      <c r="U69" s="488" t="s">
        <v>645</v>
      </c>
    </row>
    <row r="70" spans="1:21" ht="12.75" customHeight="1">
      <c r="A70" s="385" t="s">
        <v>646</v>
      </c>
      <c r="B70" s="73" t="s">
        <v>647</v>
      </c>
      <c r="C70" s="24"/>
      <c r="D70" s="12"/>
      <c r="E70" s="12"/>
      <c r="F70" s="12" t="s">
        <v>43</v>
      </c>
      <c r="G70" s="12"/>
      <c r="H70" s="10"/>
      <c r="I70" s="25"/>
      <c r="J70" s="15">
        <v>2</v>
      </c>
      <c r="K70" s="15"/>
      <c r="L70" s="26"/>
      <c r="M70" s="396">
        <v>2</v>
      </c>
      <c r="N70" s="425" t="s">
        <v>45</v>
      </c>
      <c r="O70" s="14"/>
      <c r="P70" s="88"/>
      <c r="Q70" s="13"/>
      <c r="R70" s="11"/>
      <c r="S70" s="13"/>
      <c r="T70" s="367"/>
      <c r="U70" s="488" t="s">
        <v>648</v>
      </c>
    </row>
    <row r="71" spans="1:21" ht="12.75" customHeight="1">
      <c r="A71" s="385" t="s">
        <v>649</v>
      </c>
      <c r="B71" s="73" t="s">
        <v>650</v>
      </c>
      <c r="C71" s="24"/>
      <c r="D71" s="12"/>
      <c r="E71" s="12"/>
      <c r="F71" s="12" t="s">
        <v>43</v>
      </c>
      <c r="G71" s="12"/>
      <c r="H71" s="10"/>
      <c r="I71" s="25">
        <v>2</v>
      </c>
      <c r="J71" s="15"/>
      <c r="K71" s="15"/>
      <c r="L71" s="26"/>
      <c r="M71" s="396">
        <v>2</v>
      </c>
      <c r="N71" s="424" t="s">
        <v>44</v>
      </c>
      <c r="O71" s="14"/>
      <c r="P71" s="88"/>
      <c r="Q71" s="13"/>
      <c r="R71" s="11"/>
      <c r="S71" s="13"/>
      <c r="T71" s="367"/>
      <c r="U71" s="488" t="s">
        <v>634</v>
      </c>
    </row>
    <row r="72" spans="1:21" ht="12.75" customHeight="1">
      <c r="A72" s="385" t="s">
        <v>651</v>
      </c>
      <c r="B72" s="73" t="s">
        <v>652</v>
      </c>
      <c r="C72" s="24"/>
      <c r="D72" s="12"/>
      <c r="E72" s="12"/>
      <c r="F72" s="12"/>
      <c r="G72" s="12" t="s">
        <v>43</v>
      </c>
      <c r="H72" s="10"/>
      <c r="I72" s="25">
        <v>2</v>
      </c>
      <c r="J72" s="15"/>
      <c r="K72" s="15"/>
      <c r="L72" s="26"/>
      <c r="M72" s="396">
        <v>2</v>
      </c>
      <c r="N72" s="424" t="s">
        <v>44</v>
      </c>
      <c r="O72" s="14"/>
      <c r="P72" s="88"/>
      <c r="Q72" s="13"/>
      <c r="R72" s="11"/>
      <c r="S72" s="13"/>
      <c r="T72" s="367"/>
      <c r="U72" s="488" t="s">
        <v>634</v>
      </c>
    </row>
    <row r="73" spans="1:21" ht="12.75" customHeight="1">
      <c r="A73" s="385" t="s">
        <v>653</v>
      </c>
      <c r="B73" s="73" t="s">
        <v>654</v>
      </c>
      <c r="C73" s="24"/>
      <c r="D73" s="12"/>
      <c r="E73" s="12"/>
      <c r="F73" s="12"/>
      <c r="G73" s="12"/>
      <c r="H73" s="10" t="s">
        <v>43</v>
      </c>
      <c r="I73" s="25">
        <v>2</v>
      </c>
      <c r="J73" s="15"/>
      <c r="K73" s="15"/>
      <c r="L73" s="26"/>
      <c r="M73" s="396">
        <v>2</v>
      </c>
      <c r="N73" s="424" t="s">
        <v>44</v>
      </c>
      <c r="O73" s="14"/>
      <c r="P73" s="88"/>
      <c r="Q73" s="13"/>
      <c r="R73" s="11"/>
      <c r="S73" s="13"/>
      <c r="T73" s="367"/>
      <c r="U73" s="488" t="s">
        <v>634</v>
      </c>
    </row>
    <row r="74" spans="1:21" ht="12.75" customHeight="1">
      <c r="A74" s="454" t="s">
        <v>697</v>
      </c>
      <c r="B74" s="73" t="s">
        <v>655</v>
      </c>
      <c r="C74" s="24"/>
      <c r="D74" s="12"/>
      <c r="E74" s="12"/>
      <c r="F74" s="12" t="s">
        <v>43</v>
      </c>
      <c r="G74" s="12"/>
      <c r="H74" s="10"/>
      <c r="I74" s="25">
        <v>2</v>
      </c>
      <c r="J74" s="15"/>
      <c r="K74" s="15"/>
      <c r="L74" s="26"/>
      <c r="M74" s="396">
        <v>3</v>
      </c>
      <c r="N74" s="424" t="s">
        <v>44</v>
      </c>
      <c r="O74" s="14"/>
      <c r="P74" s="88"/>
      <c r="Q74" s="13"/>
      <c r="R74" s="11"/>
      <c r="S74" s="13"/>
      <c r="T74" s="367"/>
      <c r="U74" s="488" t="s">
        <v>618</v>
      </c>
    </row>
    <row r="75" spans="1:21" ht="12.75" customHeight="1">
      <c r="A75" s="454" t="s">
        <v>698</v>
      </c>
      <c r="B75" s="417" t="s">
        <v>836</v>
      </c>
      <c r="C75" s="25"/>
      <c r="D75" s="15"/>
      <c r="E75" s="15"/>
      <c r="F75" s="15"/>
      <c r="G75" s="15" t="s">
        <v>43</v>
      </c>
      <c r="H75" s="74"/>
      <c r="I75" s="25">
        <v>2</v>
      </c>
      <c r="J75" s="15"/>
      <c r="K75" s="15"/>
      <c r="L75" s="26"/>
      <c r="M75" s="396">
        <v>2</v>
      </c>
      <c r="N75" s="424" t="s">
        <v>44</v>
      </c>
      <c r="O75" s="289"/>
      <c r="P75" s="88"/>
      <c r="Q75" s="27"/>
      <c r="R75" s="76"/>
      <c r="S75" s="27"/>
      <c r="T75" s="396"/>
      <c r="U75" s="488" t="s">
        <v>611</v>
      </c>
    </row>
    <row r="76" spans="1:21" ht="12.75" customHeight="1">
      <c r="A76" s="385" t="s">
        <v>809</v>
      </c>
      <c r="B76" s="417" t="s">
        <v>837</v>
      </c>
      <c r="C76" s="24"/>
      <c r="D76" s="12"/>
      <c r="E76" s="12"/>
      <c r="F76" s="12"/>
      <c r="G76" s="12" t="s">
        <v>43</v>
      </c>
      <c r="H76" s="10"/>
      <c r="I76" s="25">
        <v>2</v>
      </c>
      <c r="J76" s="15"/>
      <c r="K76" s="15"/>
      <c r="L76" s="26"/>
      <c r="M76" s="396">
        <v>3</v>
      </c>
      <c r="N76" s="424" t="s">
        <v>44</v>
      </c>
      <c r="O76" s="14"/>
      <c r="P76" s="88"/>
      <c r="Q76" s="13"/>
      <c r="R76" s="11"/>
      <c r="S76" s="13"/>
      <c r="T76" s="367"/>
      <c r="U76" s="488" t="s">
        <v>656</v>
      </c>
    </row>
    <row r="77" spans="1:21" ht="12.75" customHeight="1">
      <c r="A77" s="454" t="s">
        <v>699</v>
      </c>
      <c r="B77" s="73" t="s">
        <v>657</v>
      </c>
      <c r="C77" s="24"/>
      <c r="D77" s="12"/>
      <c r="E77" s="12"/>
      <c r="F77" s="12"/>
      <c r="G77" s="12" t="s">
        <v>43</v>
      </c>
      <c r="H77" s="10"/>
      <c r="I77" s="25"/>
      <c r="J77" s="15"/>
      <c r="K77" s="15">
        <v>2</v>
      </c>
      <c r="L77" s="26"/>
      <c r="M77" s="396">
        <v>2</v>
      </c>
      <c r="N77" s="425" t="s">
        <v>45</v>
      </c>
      <c r="O77" s="14"/>
      <c r="P77" s="88"/>
      <c r="Q77" s="13"/>
      <c r="R77" s="11"/>
      <c r="S77" s="13"/>
      <c r="T77" s="367"/>
      <c r="U77" s="488" t="s">
        <v>658</v>
      </c>
    </row>
    <row r="78" spans="1:21" ht="12.75" customHeight="1">
      <c r="A78" s="454" t="s">
        <v>700</v>
      </c>
      <c r="B78" s="418" t="s">
        <v>838</v>
      </c>
      <c r="C78" s="24"/>
      <c r="D78" s="12"/>
      <c r="E78" s="12"/>
      <c r="F78" s="12" t="s">
        <v>43</v>
      </c>
      <c r="G78" s="12"/>
      <c r="H78" s="10"/>
      <c r="I78" s="25"/>
      <c r="J78" s="15"/>
      <c r="K78" s="15">
        <v>2</v>
      </c>
      <c r="L78" s="26"/>
      <c r="M78" s="396">
        <v>3</v>
      </c>
      <c r="N78" s="425" t="s">
        <v>45</v>
      </c>
      <c r="O78" s="14"/>
      <c r="P78" s="88"/>
      <c r="Q78" s="13"/>
      <c r="R78" s="11"/>
      <c r="S78" s="13"/>
      <c r="T78" s="367"/>
      <c r="U78" s="488" t="s">
        <v>659</v>
      </c>
    </row>
    <row r="79" spans="1:21" ht="12.75">
      <c r="A79" s="680" t="s">
        <v>46</v>
      </c>
      <c r="B79" s="681"/>
      <c r="C79" s="428">
        <f aca="true" t="shared" si="8" ref="C79:H79">SUMIF(C52:C78,"=x",$I52:$I78)+SUMIF(C52:C78,"=x",$J52:$J78)+SUMIF(C52:C78,"=x",$K52:$K78)</f>
        <v>0</v>
      </c>
      <c r="D79" s="429">
        <f t="shared" si="8"/>
        <v>0</v>
      </c>
      <c r="E79" s="429">
        <f t="shared" si="8"/>
        <v>0</v>
      </c>
      <c r="F79" s="429">
        <f t="shared" si="8"/>
        <v>8</v>
      </c>
      <c r="G79" s="429">
        <f t="shared" si="8"/>
        <v>25</v>
      </c>
      <c r="H79" s="430">
        <f t="shared" si="8"/>
        <v>20</v>
      </c>
      <c r="I79" s="706">
        <f>SUM(C79:H79)</f>
        <v>53</v>
      </c>
      <c r="J79" s="683"/>
      <c r="K79" s="683"/>
      <c r="L79" s="683"/>
      <c r="M79" s="717"/>
      <c r="N79" s="718"/>
      <c r="O79" s="540"/>
      <c r="P79" s="540"/>
      <c r="Q79" s="540"/>
      <c r="R79" s="540"/>
      <c r="S79" s="540"/>
      <c r="T79" s="540"/>
      <c r="U79" s="685"/>
    </row>
    <row r="80" spans="1:21" ht="12.75">
      <c r="A80" s="686" t="s">
        <v>47</v>
      </c>
      <c r="B80" s="687"/>
      <c r="C80" s="688" t="s">
        <v>660</v>
      </c>
      <c r="D80" s="708"/>
      <c r="E80" s="708"/>
      <c r="F80" s="708"/>
      <c r="G80" s="708"/>
      <c r="H80" s="719"/>
      <c r="I80" s="688">
        <v>26</v>
      </c>
      <c r="J80" s="689"/>
      <c r="K80" s="689"/>
      <c r="L80" s="689"/>
      <c r="M80" s="689"/>
      <c r="N80" s="690"/>
      <c r="O80" s="540"/>
      <c r="P80" s="540"/>
      <c r="Q80" s="540"/>
      <c r="R80" s="540"/>
      <c r="S80" s="540"/>
      <c r="T80" s="540"/>
      <c r="U80" s="685"/>
    </row>
    <row r="81" spans="1:21" ht="12.75">
      <c r="A81" s="691" t="s">
        <v>48</v>
      </c>
      <c r="B81" s="692"/>
      <c r="C81" s="434"/>
      <c r="D81" s="435"/>
      <c r="E81" s="435"/>
      <c r="F81" s="435"/>
      <c r="G81" s="435"/>
      <c r="H81" s="436"/>
      <c r="I81" s="693"/>
      <c r="J81" s="694"/>
      <c r="K81" s="694"/>
      <c r="L81" s="694"/>
      <c r="M81" s="694"/>
      <c r="N81" s="695"/>
      <c r="O81" s="540"/>
      <c r="P81" s="540"/>
      <c r="Q81" s="540"/>
      <c r="R81" s="540"/>
      <c r="S81" s="540"/>
      <c r="T81" s="540"/>
      <c r="U81" s="685"/>
    </row>
    <row r="82" spans="1:21" ht="25.5" customHeight="1">
      <c r="A82" s="724" t="s">
        <v>661</v>
      </c>
      <c r="B82" s="725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  <c r="S82" s="725"/>
      <c r="T82" s="725"/>
      <c r="U82" s="726"/>
    </row>
    <row r="83" spans="1:21" ht="12.75" customHeight="1">
      <c r="A83" s="516" t="s">
        <v>857</v>
      </c>
      <c r="B83" s="449"/>
      <c r="C83" s="720"/>
      <c r="D83" s="721"/>
      <c r="E83" s="721"/>
      <c r="F83" s="721"/>
      <c r="G83" s="721"/>
      <c r="H83" s="722"/>
      <c r="I83" s="721"/>
      <c r="J83" s="721"/>
      <c r="K83" s="721"/>
      <c r="L83" s="721"/>
      <c r="M83" s="721"/>
      <c r="N83" s="723"/>
      <c r="O83" s="450"/>
      <c r="P83" s="451"/>
      <c r="Q83" s="451"/>
      <c r="R83" s="451"/>
      <c r="S83" s="451"/>
      <c r="T83" s="451"/>
      <c r="U83" s="452"/>
    </row>
    <row r="84" spans="1:21" s="1" customFormat="1" ht="12.75" customHeight="1">
      <c r="A84" s="454" t="s">
        <v>802</v>
      </c>
      <c r="B84" s="253" t="s">
        <v>803</v>
      </c>
      <c r="C84" s="420"/>
      <c r="D84" s="15"/>
      <c r="E84" s="421"/>
      <c r="F84" s="406" t="s">
        <v>43</v>
      </c>
      <c r="G84" s="421"/>
      <c r="H84" s="505"/>
      <c r="I84" s="506"/>
      <c r="J84" s="15">
        <v>0</v>
      </c>
      <c r="K84" s="506"/>
      <c r="L84" s="506"/>
      <c r="M84" s="496">
        <v>0</v>
      </c>
      <c r="N84" s="396" t="s">
        <v>49</v>
      </c>
      <c r="O84" s="422"/>
      <c r="P84" s="419"/>
      <c r="Q84" s="419"/>
      <c r="R84" s="419"/>
      <c r="S84" s="419"/>
      <c r="T84" s="419"/>
      <c r="U84" s="488" t="s">
        <v>221</v>
      </c>
    </row>
    <row r="85" spans="1:21" ht="12.75">
      <c r="A85" s="680" t="s">
        <v>46</v>
      </c>
      <c r="B85" s="681"/>
      <c r="C85" s="428"/>
      <c r="D85" s="429"/>
      <c r="E85" s="429"/>
      <c r="F85" s="429"/>
      <c r="G85" s="429"/>
      <c r="H85" s="430"/>
      <c r="I85" s="706"/>
      <c r="J85" s="683"/>
      <c r="K85" s="683"/>
      <c r="L85" s="683"/>
      <c r="M85" s="683"/>
      <c r="N85" s="684"/>
      <c r="O85" s="540"/>
      <c r="P85" s="540"/>
      <c r="Q85" s="540"/>
      <c r="R85" s="540"/>
      <c r="S85" s="540"/>
      <c r="T85" s="540"/>
      <c r="U85" s="685"/>
    </row>
    <row r="86" spans="1:21" ht="12.75">
      <c r="A86" s="686" t="s">
        <v>47</v>
      </c>
      <c r="B86" s="687"/>
      <c r="C86" s="431">
        <f aca="true" t="shared" si="9" ref="C86:H86">SUMIF(C84,"=x",$M84)</f>
        <v>0</v>
      </c>
      <c r="D86" s="432">
        <f t="shared" si="9"/>
        <v>0</v>
      </c>
      <c r="E86" s="432">
        <f t="shared" si="9"/>
        <v>0</v>
      </c>
      <c r="F86" s="432">
        <f t="shared" si="9"/>
        <v>0</v>
      </c>
      <c r="G86" s="432">
        <f t="shared" si="9"/>
        <v>0</v>
      </c>
      <c r="H86" s="433">
        <f t="shared" si="9"/>
        <v>0</v>
      </c>
      <c r="I86" s="688">
        <f>SUM(C86:H86)</f>
        <v>0</v>
      </c>
      <c r="J86" s="689"/>
      <c r="K86" s="689"/>
      <c r="L86" s="689"/>
      <c r="M86" s="689"/>
      <c r="N86" s="690"/>
      <c r="O86" s="540"/>
      <c r="P86" s="540"/>
      <c r="Q86" s="540"/>
      <c r="R86" s="540"/>
      <c r="S86" s="540"/>
      <c r="T86" s="540"/>
      <c r="U86" s="685"/>
    </row>
    <row r="87" spans="1:21" ht="12.75">
      <c r="A87" s="691" t="s">
        <v>48</v>
      </c>
      <c r="B87" s="692"/>
      <c r="C87" s="434"/>
      <c r="D87" s="435"/>
      <c r="E87" s="435"/>
      <c r="F87" s="435"/>
      <c r="G87" s="435"/>
      <c r="H87" s="436"/>
      <c r="I87" s="693"/>
      <c r="J87" s="694"/>
      <c r="K87" s="694"/>
      <c r="L87" s="694"/>
      <c r="M87" s="694"/>
      <c r="N87" s="695"/>
      <c r="O87" s="540"/>
      <c r="P87" s="540"/>
      <c r="Q87" s="540"/>
      <c r="R87" s="540"/>
      <c r="S87" s="540"/>
      <c r="T87" s="540"/>
      <c r="U87" s="685"/>
    </row>
    <row r="88" spans="1:21" ht="12" customHeight="1">
      <c r="A88" s="727" t="s">
        <v>337</v>
      </c>
      <c r="B88" s="728"/>
      <c r="C88" s="720"/>
      <c r="D88" s="721"/>
      <c r="E88" s="721"/>
      <c r="F88" s="721"/>
      <c r="G88" s="721"/>
      <c r="H88" s="722"/>
      <c r="I88" s="721"/>
      <c r="J88" s="721"/>
      <c r="K88" s="721"/>
      <c r="L88" s="721"/>
      <c r="M88" s="721"/>
      <c r="N88" s="723"/>
      <c r="O88" s="453"/>
      <c r="P88" s="453"/>
      <c r="Q88" s="365"/>
      <c r="R88" s="365"/>
      <c r="S88" s="365"/>
      <c r="T88" s="365"/>
      <c r="U88" s="491"/>
    </row>
    <row r="89" spans="1:21" ht="12.75" customHeight="1">
      <c r="A89" s="454" t="s">
        <v>804</v>
      </c>
      <c r="B89" s="423" t="s">
        <v>339</v>
      </c>
      <c r="C89" s="407"/>
      <c r="D89" s="408"/>
      <c r="E89" s="408"/>
      <c r="F89" s="408"/>
      <c r="G89" s="408"/>
      <c r="H89" s="403" t="s">
        <v>43</v>
      </c>
      <c r="I89" s="410"/>
      <c r="J89" s="406">
        <v>2</v>
      </c>
      <c r="K89" s="408"/>
      <c r="L89" s="411"/>
      <c r="M89" s="409">
        <v>10</v>
      </c>
      <c r="N89" s="504" t="s">
        <v>800</v>
      </c>
      <c r="O89" s="412"/>
      <c r="P89" s="90"/>
      <c r="Q89" s="90"/>
      <c r="R89" s="90"/>
      <c r="S89" s="90"/>
      <c r="T89" s="90"/>
      <c r="U89" s="488" t="s">
        <v>221</v>
      </c>
    </row>
    <row r="90" spans="1:21" ht="12.75">
      <c r="A90" s="680" t="s">
        <v>46</v>
      </c>
      <c r="B90" s="681"/>
      <c r="C90" s="428"/>
      <c r="D90" s="429"/>
      <c r="E90" s="429"/>
      <c r="F90" s="429"/>
      <c r="G90" s="429"/>
      <c r="H90" s="430">
        <v>2</v>
      </c>
      <c r="I90" s="706">
        <v>2</v>
      </c>
      <c r="J90" s="683"/>
      <c r="K90" s="683"/>
      <c r="L90" s="683"/>
      <c r="M90" s="683"/>
      <c r="N90" s="684"/>
      <c r="O90" s="540"/>
      <c r="P90" s="540"/>
      <c r="Q90" s="540"/>
      <c r="R90" s="540"/>
      <c r="S90" s="540"/>
      <c r="T90" s="540"/>
      <c r="U90" s="685"/>
    </row>
    <row r="91" spans="1:21" ht="12.75">
      <c r="A91" s="686" t="s">
        <v>47</v>
      </c>
      <c r="B91" s="687"/>
      <c r="C91" s="431"/>
      <c r="D91" s="432"/>
      <c r="E91" s="432"/>
      <c r="F91" s="432"/>
      <c r="G91" s="432"/>
      <c r="H91" s="432"/>
      <c r="I91" s="708">
        <v>10</v>
      </c>
      <c r="J91" s="689"/>
      <c r="K91" s="689"/>
      <c r="L91" s="689"/>
      <c r="M91" s="689"/>
      <c r="N91" s="690"/>
      <c r="O91" s="540"/>
      <c r="P91" s="540"/>
      <c r="Q91" s="540"/>
      <c r="R91" s="540"/>
      <c r="S91" s="540"/>
      <c r="T91" s="540"/>
      <c r="U91" s="685"/>
    </row>
    <row r="92" spans="1:21" ht="12.75">
      <c r="A92" s="691" t="s">
        <v>48</v>
      </c>
      <c r="B92" s="692"/>
      <c r="C92" s="434"/>
      <c r="D92" s="435"/>
      <c r="E92" s="435"/>
      <c r="F92" s="435"/>
      <c r="G92" s="435"/>
      <c r="H92" s="436"/>
      <c r="I92" s="693"/>
      <c r="J92" s="694"/>
      <c r="K92" s="694"/>
      <c r="L92" s="694"/>
      <c r="M92" s="694"/>
      <c r="N92" s="695"/>
      <c r="O92" s="540"/>
      <c r="P92" s="540"/>
      <c r="Q92" s="540"/>
      <c r="R92" s="540"/>
      <c r="S92" s="540"/>
      <c r="T92" s="540"/>
      <c r="U92" s="685"/>
    </row>
    <row r="93" spans="1:21" ht="12.75">
      <c r="A93" s="534" t="s">
        <v>18</v>
      </c>
      <c r="B93" s="535"/>
      <c r="C93" s="536"/>
      <c r="D93" s="537"/>
      <c r="E93" s="537"/>
      <c r="F93" s="537"/>
      <c r="G93" s="537"/>
      <c r="H93" s="538"/>
      <c r="I93" s="536"/>
      <c r="J93" s="537"/>
      <c r="K93" s="537"/>
      <c r="L93" s="537"/>
      <c r="M93" s="537"/>
      <c r="N93" s="678"/>
      <c r="O93" s="729"/>
      <c r="P93" s="537"/>
      <c r="Q93" s="537"/>
      <c r="R93" s="537"/>
      <c r="S93" s="537"/>
      <c r="T93" s="537"/>
      <c r="U93" s="679"/>
    </row>
    <row r="94" spans="1:21" ht="12.75">
      <c r="A94" s="730" t="s">
        <v>46</v>
      </c>
      <c r="B94" s="681"/>
      <c r="C94" s="428"/>
      <c r="D94" s="429"/>
      <c r="E94" s="429"/>
      <c r="F94" s="429"/>
      <c r="G94" s="429"/>
      <c r="H94" s="430"/>
      <c r="I94" s="682">
        <f>SUM(C18:H18,C27:H27,C40:H40,C47:H47,C79:H79,C85:H85,C90:H90)</f>
        <v>101</v>
      </c>
      <c r="J94" s="683"/>
      <c r="K94" s="683"/>
      <c r="L94" s="683"/>
      <c r="M94" s="683"/>
      <c r="N94" s="684"/>
      <c r="O94" s="731"/>
      <c r="P94" s="540"/>
      <c r="Q94" s="540"/>
      <c r="R94" s="540"/>
      <c r="S94" s="540"/>
      <c r="T94" s="540"/>
      <c r="U94" s="685"/>
    </row>
    <row r="95" spans="1:21" ht="12.75">
      <c r="A95" s="732" t="s">
        <v>47</v>
      </c>
      <c r="B95" s="687"/>
      <c r="C95" s="431"/>
      <c r="D95" s="432"/>
      <c r="E95" s="432"/>
      <c r="F95" s="432"/>
      <c r="G95" s="432"/>
      <c r="H95" s="433"/>
      <c r="I95" s="688">
        <f>SUM(C19:H19,C28:H28,C41:H41,C48:H48,I80,I86,I91)</f>
        <v>100</v>
      </c>
      <c r="J95" s="689"/>
      <c r="K95" s="689"/>
      <c r="L95" s="689"/>
      <c r="M95" s="689"/>
      <c r="N95" s="690"/>
      <c r="O95" s="731"/>
      <c r="P95" s="540"/>
      <c r="Q95" s="540"/>
      <c r="R95" s="540"/>
      <c r="S95" s="540"/>
      <c r="T95" s="540"/>
      <c r="U95" s="685"/>
    </row>
    <row r="96" spans="1:21" ht="12.75">
      <c r="A96" s="733" t="s">
        <v>48</v>
      </c>
      <c r="B96" s="692"/>
      <c r="C96" s="434"/>
      <c r="D96" s="435"/>
      <c r="E96" s="435"/>
      <c r="F96" s="435"/>
      <c r="G96" s="435"/>
      <c r="H96" s="436"/>
      <c r="I96" s="693">
        <f>SUM(C96:H96)</f>
        <v>0</v>
      </c>
      <c r="J96" s="694"/>
      <c r="K96" s="694"/>
      <c r="L96" s="694"/>
      <c r="M96" s="694"/>
      <c r="N96" s="695"/>
      <c r="O96" s="731"/>
      <c r="P96" s="540"/>
      <c r="Q96" s="540"/>
      <c r="R96" s="540"/>
      <c r="S96" s="540"/>
      <c r="T96" s="540"/>
      <c r="U96" s="685"/>
    </row>
    <row r="97" spans="1:2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3"/>
      <c r="P97" s="3"/>
      <c r="Q97" s="3"/>
      <c r="R97" s="3"/>
      <c r="S97" s="3"/>
      <c r="T97" s="3"/>
      <c r="U97" s="16"/>
    </row>
    <row r="98" spans="1:21" ht="12.7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15"/>
      <c r="O98" s="413"/>
      <c r="P98" s="414"/>
      <c r="Q98" s="414"/>
      <c r="R98" s="414"/>
      <c r="S98" s="3"/>
      <c r="T98" s="3"/>
      <c r="U98" s="16"/>
    </row>
    <row r="99" spans="1:21" s="5" customFormat="1" ht="12.75">
      <c r="A99" s="9" t="s">
        <v>7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3"/>
      <c r="P99" s="16"/>
      <c r="Q99" s="3"/>
      <c r="R99" s="3"/>
      <c r="S99" s="3"/>
      <c r="T99" s="3"/>
      <c r="U99" s="16"/>
    </row>
    <row r="100" spans="1:21" s="5" customFormat="1" ht="12.75">
      <c r="A100" s="16" t="s">
        <v>8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3"/>
      <c r="P100" s="16"/>
      <c r="Q100" s="3"/>
      <c r="R100" s="3"/>
      <c r="S100" s="3"/>
      <c r="T100" s="3"/>
      <c r="U100" s="16"/>
    </row>
    <row r="101" spans="1:21" s="5" customFormat="1" ht="12.75">
      <c r="A101" s="16" t="s">
        <v>9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3"/>
      <c r="P101" s="16"/>
      <c r="Q101" s="3"/>
      <c r="R101" s="3"/>
      <c r="S101" s="3"/>
      <c r="T101" s="3"/>
      <c r="U101" s="16"/>
    </row>
    <row r="102" spans="1:21" s="5" customFormat="1" ht="12.75">
      <c r="A102" s="16" t="s">
        <v>763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3"/>
      <c r="P102" s="16"/>
      <c r="Q102" s="3"/>
      <c r="R102" s="3"/>
      <c r="S102" s="3"/>
      <c r="T102" s="3"/>
      <c r="U102" s="16"/>
    </row>
    <row r="103" spans="1:21" s="5" customFormat="1" ht="12.75">
      <c r="A103" s="16" t="s">
        <v>10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3"/>
      <c r="P103" s="16"/>
      <c r="Q103" s="3"/>
      <c r="R103" s="3"/>
      <c r="S103" s="3"/>
      <c r="T103" s="3"/>
      <c r="U103" s="16"/>
    </row>
    <row r="104" spans="1:21" s="5" customFormat="1" ht="12.75">
      <c r="A104" s="16" t="s">
        <v>11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3"/>
      <c r="P104" s="16"/>
      <c r="Q104" s="3"/>
      <c r="R104" s="3"/>
      <c r="S104" s="3"/>
      <c r="T104" s="3"/>
      <c r="U104" s="16"/>
    </row>
    <row r="105" spans="1:21" s="5" customFormat="1" ht="12.75">
      <c r="A105" s="16" t="s">
        <v>12</v>
      </c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3"/>
      <c r="P105" s="16"/>
      <c r="Q105" s="3"/>
      <c r="R105" s="3"/>
      <c r="S105" s="3"/>
      <c r="T105" s="3"/>
      <c r="U105" s="16"/>
    </row>
    <row r="106" spans="1:21" s="5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3"/>
      <c r="P106" s="16"/>
      <c r="Q106" s="3"/>
      <c r="R106" s="3"/>
      <c r="S106" s="3"/>
      <c r="T106" s="3"/>
      <c r="U106" s="16"/>
    </row>
    <row r="107" spans="1:21" s="5" customFormat="1" ht="28.5" customHeight="1">
      <c r="A107" s="9" t="s">
        <v>13</v>
      </c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3"/>
      <c r="P107" s="16"/>
      <c r="Q107" s="3"/>
      <c r="R107" s="3"/>
      <c r="S107" s="3"/>
      <c r="T107" s="3"/>
      <c r="U107" s="16"/>
    </row>
    <row r="108" spans="1:21" s="5" customFormat="1" ht="12.75">
      <c r="A108" s="17" t="s">
        <v>14</v>
      </c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"/>
      <c r="O108" s="3"/>
      <c r="P108" s="16"/>
      <c r="Q108" s="3"/>
      <c r="R108" s="3"/>
      <c r="S108" s="3"/>
      <c r="T108" s="3"/>
      <c r="U108" s="16"/>
    </row>
    <row r="109" spans="1:21" s="5" customFormat="1" ht="12.75">
      <c r="A109" s="18" t="s">
        <v>15</v>
      </c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"/>
      <c r="O109" s="3"/>
      <c r="P109" s="16"/>
      <c r="Q109" s="3"/>
      <c r="R109" s="3"/>
      <c r="S109" s="3"/>
      <c r="T109" s="3"/>
      <c r="U109" s="16"/>
    </row>
    <row r="110" spans="1:21" s="5" customFormat="1" ht="12.75" customHeight="1">
      <c r="A110" s="16" t="s">
        <v>19</v>
      </c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"/>
      <c r="O110" s="3"/>
      <c r="P110" s="16"/>
      <c r="Q110" s="3"/>
      <c r="R110" s="3"/>
      <c r="S110" s="3"/>
      <c r="T110" s="3"/>
      <c r="U110" s="16"/>
    </row>
  </sheetData>
  <sheetProtection/>
  <mergeCells count="110">
    <mergeCell ref="A95:B95"/>
    <mergeCell ref="I95:N95"/>
    <mergeCell ref="O95:U95"/>
    <mergeCell ref="A96:B96"/>
    <mergeCell ref="I96:N96"/>
    <mergeCell ref="O96:U96"/>
    <mergeCell ref="A93:B93"/>
    <mergeCell ref="C93:H93"/>
    <mergeCell ref="I93:N93"/>
    <mergeCell ref="O93:U93"/>
    <mergeCell ref="A94:B94"/>
    <mergeCell ref="I94:N94"/>
    <mergeCell ref="O94:U94"/>
    <mergeCell ref="A91:B91"/>
    <mergeCell ref="I91:N91"/>
    <mergeCell ref="O91:U91"/>
    <mergeCell ref="A92:B92"/>
    <mergeCell ref="I92:N92"/>
    <mergeCell ref="O92:U92"/>
    <mergeCell ref="A88:B88"/>
    <mergeCell ref="C88:H88"/>
    <mergeCell ref="I88:N88"/>
    <mergeCell ref="A90:B90"/>
    <mergeCell ref="I90:N90"/>
    <mergeCell ref="O90:U90"/>
    <mergeCell ref="A86:B86"/>
    <mergeCell ref="I86:N86"/>
    <mergeCell ref="O86:U86"/>
    <mergeCell ref="A87:B87"/>
    <mergeCell ref="I87:N87"/>
    <mergeCell ref="O87:U87"/>
    <mergeCell ref="C83:H83"/>
    <mergeCell ref="I83:N83"/>
    <mergeCell ref="A85:B85"/>
    <mergeCell ref="I85:N85"/>
    <mergeCell ref="O85:U85"/>
    <mergeCell ref="A81:B81"/>
    <mergeCell ref="I81:N81"/>
    <mergeCell ref="O81:U81"/>
    <mergeCell ref="A82:U82"/>
    <mergeCell ref="A79:B79"/>
    <mergeCell ref="I79:N79"/>
    <mergeCell ref="O79:U79"/>
    <mergeCell ref="A80:B80"/>
    <mergeCell ref="C80:H80"/>
    <mergeCell ref="I80:N80"/>
    <mergeCell ref="O80:U80"/>
    <mergeCell ref="A49:B49"/>
    <mergeCell ref="I49:N49"/>
    <mergeCell ref="O49:U49"/>
    <mergeCell ref="O50:U50"/>
    <mergeCell ref="A51:N51"/>
    <mergeCell ref="O51:U51"/>
    <mergeCell ref="I45:L45"/>
    <mergeCell ref="I46:L46"/>
    <mergeCell ref="A47:B47"/>
    <mergeCell ref="I47:N47"/>
    <mergeCell ref="O47:U47"/>
    <mergeCell ref="A48:B48"/>
    <mergeCell ref="I48:N48"/>
    <mergeCell ref="O48:U48"/>
    <mergeCell ref="A42:B42"/>
    <mergeCell ref="I42:N42"/>
    <mergeCell ref="O42:U42"/>
    <mergeCell ref="A43:B43"/>
    <mergeCell ref="C43:H43"/>
    <mergeCell ref="I43:N43"/>
    <mergeCell ref="O43:U43"/>
    <mergeCell ref="A40:B40"/>
    <mergeCell ref="I40:N40"/>
    <mergeCell ref="O40:U40"/>
    <mergeCell ref="A41:B41"/>
    <mergeCell ref="I41:N41"/>
    <mergeCell ref="O41:U41"/>
    <mergeCell ref="A28:B28"/>
    <mergeCell ref="I28:N28"/>
    <mergeCell ref="O28:U28"/>
    <mergeCell ref="A29:B29"/>
    <mergeCell ref="I29:N29"/>
    <mergeCell ref="O29:U29"/>
    <mergeCell ref="A22:B22"/>
    <mergeCell ref="C22:H22"/>
    <mergeCell ref="I22:N22"/>
    <mergeCell ref="O22:U22"/>
    <mergeCell ref="A27:B27"/>
    <mergeCell ref="I27:N27"/>
    <mergeCell ref="O27:U27"/>
    <mergeCell ref="O18:U18"/>
    <mergeCell ref="A19:B19"/>
    <mergeCell ref="I19:N19"/>
    <mergeCell ref="O19:U19"/>
    <mergeCell ref="A20:B20"/>
    <mergeCell ref="I20:N20"/>
    <mergeCell ref="O20:U20"/>
    <mergeCell ref="C5:H5"/>
    <mergeCell ref="I5:L5"/>
    <mergeCell ref="M5:M6"/>
    <mergeCell ref="N5:N6"/>
    <mergeCell ref="A18:B18"/>
    <mergeCell ref="I18:N18"/>
    <mergeCell ref="O5:P6"/>
    <mergeCell ref="Q5:R6"/>
    <mergeCell ref="S5:T6"/>
    <mergeCell ref="U5:U6"/>
    <mergeCell ref="A7:B7"/>
    <mergeCell ref="C7:H7"/>
    <mergeCell ref="I7:N7"/>
    <mergeCell ref="O7:U7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2017-03-29T19:56:46Z</cp:lastPrinted>
  <dcterms:created xsi:type="dcterms:W3CDTF">2009-11-09T08:26:21Z</dcterms:created>
  <dcterms:modified xsi:type="dcterms:W3CDTF">2018-05-16T12:00:27Z</dcterms:modified>
  <cp:category/>
  <cp:version/>
  <cp:contentType/>
  <cp:contentStatus/>
</cp:coreProperties>
</file>