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9440" windowHeight="4275" activeTab="0"/>
  </bookViews>
  <sheets>
    <sheet name="Alapozó és törzsanyag" sheetId="1" r:id="rId1"/>
    <sheet name="Alkalmazott ökológia" sheetId="2" r:id="rId2"/>
    <sheet name="Környezetfizika" sheetId="3" r:id="rId3"/>
    <sheet name="Környezet-földtudomány" sheetId="4" r:id="rId4"/>
    <sheet name="Műszeres környezeti analitika" sheetId="5" r:id="rId5"/>
  </sheets>
  <definedNames/>
  <calcPr fullCalcOnLoad="1"/>
</workbook>
</file>

<file path=xl/sharedStrings.xml><?xml version="1.0" encoding="utf-8"?>
<sst xmlns="http://schemas.openxmlformats.org/spreadsheetml/2006/main" count="1165" uniqueCount="475">
  <si>
    <t>Ea</t>
  </si>
  <si>
    <t>Gy</t>
  </si>
  <si>
    <t>Lab</t>
  </si>
  <si>
    <t>Természetvédelem</t>
  </si>
  <si>
    <t>2+0+0</t>
  </si>
  <si>
    <t>3+0+0</t>
  </si>
  <si>
    <t>0+0+2</t>
  </si>
  <si>
    <t>0+0+3</t>
  </si>
  <si>
    <t>Össz.</t>
  </si>
  <si>
    <t>0+2+0</t>
  </si>
  <si>
    <t>2. SZAKMAI TÖRZSANYAG</t>
  </si>
  <si>
    <t>0+0+4</t>
  </si>
  <si>
    <t>4+0+0</t>
  </si>
  <si>
    <t>1. ALAPOZÓ ISMERETKÖRÖK</t>
  </si>
  <si>
    <t>Haladó környezettudományi számítások</t>
  </si>
  <si>
    <t>Környezeti biokémia</t>
  </si>
  <si>
    <t>Általános ökológia</t>
  </si>
  <si>
    <t>Egyes környezeti övek fizikája</t>
  </si>
  <si>
    <t>Környezetanalitikai laboratórium</t>
  </si>
  <si>
    <t>Alkalmazott fizika, energetika, sugárzások</t>
  </si>
  <si>
    <t>Környezetélettan</t>
  </si>
  <si>
    <t>Távérzékelés</t>
  </si>
  <si>
    <t>Globális és regionális klímaváltozások</t>
  </si>
  <si>
    <t>Terepgyakorlat</t>
  </si>
  <si>
    <t>Laboratóriumi mintaelőkészítés</t>
  </si>
  <si>
    <t>Környezeti méréstechnikák 1.</t>
  </si>
  <si>
    <t>Környezeti méréstechnikák 2.</t>
  </si>
  <si>
    <t>Energetika és környezet</t>
  </si>
  <si>
    <t>Környezetvédelem</t>
  </si>
  <si>
    <t>Táj- és környezetgazdálkodás</t>
  </si>
  <si>
    <t>Környezeti anyagok</t>
  </si>
  <si>
    <t>A környezettudomány társadalmi beágyazottsága</t>
  </si>
  <si>
    <t>Természet- és környezetvédelem</t>
  </si>
  <si>
    <t>Ökológiai gyakorlat I.</t>
  </si>
  <si>
    <t>Ökológiai minősítési gyakorlatok</t>
  </si>
  <si>
    <t>Mikrobiális ökológia</t>
  </si>
  <si>
    <t>Ökológiai gyakorlat II.</t>
  </si>
  <si>
    <t>Tájökológia</t>
  </si>
  <si>
    <t>Tájföldrajz, tájkutatás</t>
  </si>
  <si>
    <t>Összes</t>
  </si>
  <si>
    <t>Szabályozottan választható tárgyak</t>
  </si>
  <si>
    <t>Környezetszennyezés és környezeti biotechnológia</t>
  </si>
  <si>
    <t>A hazai természetvédelem és társadalmi hatásai</t>
  </si>
  <si>
    <t>Magyarország botanikai értékei</t>
  </si>
  <si>
    <t>Magyarország zoológiai értékei</t>
  </si>
  <si>
    <t>Agroökológia</t>
  </si>
  <si>
    <t>Településökológia</t>
  </si>
  <si>
    <t>Humánökológia</t>
  </si>
  <si>
    <t>Erdészeti ökológia</t>
  </si>
  <si>
    <t>Környezeti áramlások hidrodinamikája</t>
  </si>
  <si>
    <t>Akusztika és zajszennyezés</t>
  </si>
  <si>
    <t>Anyagtudomány</t>
  </si>
  <si>
    <t>Környezettudatos technológiák</t>
  </si>
  <si>
    <t>Fizikai mérési módszerek</t>
  </si>
  <si>
    <t>Sugárzások fizikája laboratórium</t>
  </si>
  <si>
    <t>Környezeti áramlások laboratórium</t>
  </si>
  <si>
    <t>Anyagtudományi laboratórium</t>
  </si>
  <si>
    <t>Bevezetés a nukleáris környezetvédelembe</t>
  </si>
  <si>
    <t>A megújuló energiaforrások felhasználási lehetőségei</t>
  </si>
  <si>
    <t>Környezeti sugárzások</t>
  </si>
  <si>
    <t>Légköri határréteg</t>
  </si>
  <si>
    <t>Mikrometeorológia</t>
  </si>
  <si>
    <t>Környezet-biofizika</t>
  </si>
  <si>
    <t>Környezeti ásványtan</t>
  </si>
  <si>
    <t>Negyedidőszak kutatás</t>
  </si>
  <si>
    <t>Környezetgeofizikai praktikum</t>
  </si>
  <si>
    <t>Kárpát-Pannon régió földtani viszonyai és topográfiája</t>
  </si>
  <si>
    <t>Levegőkörnyezet-védelem</t>
  </si>
  <si>
    <t>Környezetrégészet</t>
  </si>
  <si>
    <t>Térinformatika</t>
  </si>
  <si>
    <t>Agrártájak Magyarországon</t>
  </si>
  <si>
    <t>Városi és vidéki terek</t>
  </si>
  <si>
    <t>Környezeti izotópgeokémia</t>
  </si>
  <si>
    <t>Orvosi geokémia</t>
  </si>
  <si>
    <t>Kőeszközök, kerámiák és fémek archeometriája</t>
  </si>
  <si>
    <t>Archeometallurgia</t>
  </si>
  <si>
    <t>Oceanológia</t>
  </si>
  <si>
    <t>Földtani természetvédelem</t>
  </si>
  <si>
    <t>Fluidumok szerepe a földtanban</t>
  </si>
  <si>
    <t>Szerves geokémia</t>
  </si>
  <si>
    <t>Szénhidrogén rendszerek</t>
  </si>
  <si>
    <t>Környezetszociológia</t>
  </si>
  <si>
    <t>Fenntartható/zöldkémia</t>
  </si>
  <si>
    <t>Kolloidok a környezetben</t>
  </si>
  <si>
    <t>Elválasztástechnika és elválasztástechnológia</t>
  </si>
  <si>
    <t>Kemometria</t>
  </si>
  <si>
    <t>Környezetvédelmi technológiák (víz- és talajkémia)</t>
  </si>
  <si>
    <t>Modern műszeres módszerek a környezeti analitikában</t>
  </si>
  <si>
    <t>A troposzféra és a sztratoszféra kémiája</t>
  </si>
  <si>
    <t>Élelmiszeranalitika</t>
  </si>
  <si>
    <t>Analitikai módszerek minőségbiztosítása</t>
  </si>
  <si>
    <t>Környezetbarát polimerek</t>
  </si>
  <si>
    <t>Toxikológia</t>
  </si>
  <si>
    <t>Bioszervetlen kémia</t>
  </si>
  <si>
    <t>aa2n1401</t>
  </si>
  <si>
    <t>aa2n4501</t>
  </si>
  <si>
    <t>aa2n1301</t>
  </si>
  <si>
    <t>aa2n1021</t>
  </si>
  <si>
    <t>aa2n1040</t>
  </si>
  <si>
    <t>aa2n1020</t>
  </si>
  <si>
    <t>aa2n1030</t>
  </si>
  <si>
    <t>aa2n4041</t>
  </si>
  <si>
    <t>aa2n1031</t>
  </si>
  <si>
    <t>aa2n4140</t>
  </si>
  <si>
    <t>aa2n6100</t>
  </si>
  <si>
    <t>aa2n1141</t>
  </si>
  <si>
    <t>aa2n1130</t>
  </si>
  <si>
    <t>aa2n4141</t>
  </si>
  <si>
    <t>aa2n1142</t>
  </si>
  <si>
    <t>aa2n4142</t>
  </si>
  <si>
    <t>aa2n1200</t>
  </si>
  <si>
    <t>aa2n4201</t>
  </si>
  <si>
    <t>aa2n4203</t>
  </si>
  <si>
    <t>aa2n1204</t>
  </si>
  <si>
    <t>aa2n4205</t>
  </si>
  <si>
    <t>aa2n4060</t>
  </si>
  <si>
    <t>aa2n1050</t>
  </si>
  <si>
    <t>aa2n2051</t>
  </si>
  <si>
    <t>aa2n1150</t>
  </si>
  <si>
    <t>aa2n2160</t>
  </si>
  <si>
    <t>aa2n2161</t>
  </si>
  <si>
    <t>aa2n1162</t>
  </si>
  <si>
    <t>aa2n1163</t>
  </si>
  <si>
    <t>aa2n1210</t>
  </si>
  <si>
    <t>aa2n1211</t>
  </si>
  <si>
    <t>aa2n1212</t>
  </si>
  <si>
    <t>aa2n1213</t>
  </si>
  <si>
    <t>aa2n2214</t>
  </si>
  <si>
    <t>aa2n1215</t>
  </si>
  <si>
    <t>aa2n1216</t>
  </si>
  <si>
    <t>aa2n2217</t>
  </si>
  <si>
    <t>aa2n1300</t>
  </si>
  <si>
    <t>aa2n1302</t>
  </si>
  <si>
    <t>aa2n1303</t>
  </si>
  <si>
    <t>aa2n1304</t>
  </si>
  <si>
    <t>aa2n1305</t>
  </si>
  <si>
    <t>aa2n4306</t>
  </si>
  <si>
    <t>aa2n4307</t>
  </si>
  <si>
    <t>aa2n1311</t>
  </si>
  <si>
    <t>aa2n1312</t>
  </si>
  <si>
    <t>aa2n1313</t>
  </si>
  <si>
    <t>aa2n1314</t>
  </si>
  <si>
    <t>aa2n1315</t>
  </si>
  <si>
    <t>aa2n1316</t>
  </si>
  <si>
    <t>aa2n1400</t>
  </si>
  <si>
    <t>aa2n1402</t>
  </si>
  <si>
    <t>aa2n1403</t>
  </si>
  <si>
    <t>aa2n1404</t>
  </si>
  <si>
    <t>aa2n2405</t>
  </si>
  <si>
    <t>aa2n1406</t>
  </si>
  <si>
    <t>aa2n1408</t>
  </si>
  <si>
    <t>aa2n1410</t>
  </si>
  <si>
    <t>aa2n1411</t>
  </si>
  <si>
    <t>aa2n1412</t>
  </si>
  <si>
    <t>aa2n1500</t>
  </si>
  <si>
    <t>aa2n1502</t>
  </si>
  <si>
    <t>aa2n1503</t>
  </si>
  <si>
    <t>aa2n1510</t>
  </si>
  <si>
    <t>aa2n1511</t>
  </si>
  <si>
    <t>aa2n1512</t>
  </si>
  <si>
    <t>aa2n1513</t>
  </si>
  <si>
    <t>aa2n1514</t>
  </si>
  <si>
    <t>aa2n1515</t>
  </si>
  <si>
    <t>aa2n1516</t>
  </si>
  <si>
    <t>aa2n1517</t>
  </si>
  <si>
    <t>aa2n1518</t>
  </si>
  <si>
    <t>aa2n1519</t>
  </si>
  <si>
    <t>aa2n1520</t>
  </si>
  <si>
    <t>aa2n1521</t>
  </si>
  <si>
    <t>aa2n1143</t>
  </si>
  <si>
    <t>aa2n4143</t>
  </si>
  <si>
    <t>aa2n1144</t>
  </si>
  <si>
    <t>aa2n4144</t>
  </si>
  <si>
    <t>aa2n4503</t>
  </si>
  <si>
    <t>aa2n1504</t>
  </si>
  <si>
    <t>aa2n4506</t>
  </si>
  <si>
    <t>aa2n1506</t>
  </si>
  <si>
    <t>aa2n4410</t>
  </si>
  <si>
    <t>Weiszburg Tamás</t>
  </si>
  <si>
    <t>-</t>
  </si>
  <si>
    <t>Szőnyi Judit</t>
  </si>
  <si>
    <t>Zsemle Ferenc</t>
  </si>
  <si>
    <t>Colloids in the environment</t>
  </si>
  <si>
    <t>Advanced calculations in environmental science</t>
  </si>
  <si>
    <t>General ecology</t>
  </si>
  <si>
    <t>Environmental analytics laboratory</t>
  </si>
  <si>
    <t>Geographic Information Systems</t>
  </si>
  <si>
    <t xml:space="preserve">Global and regional climate changes </t>
  </si>
  <si>
    <t>Laboratory sample preparation</t>
  </si>
  <si>
    <t>Energetics and environment</t>
  </si>
  <si>
    <t>Environmental materials</t>
  </si>
  <si>
    <t>Nature conservation and environmental protection</t>
  </si>
  <si>
    <t>Nature conservation</t>
  </si>
  <si>
    <t>Environmental biochemistry</t>
  </si>
  <si>
    <t xml:space="preserve">Applied hydrogeology </t>
  </si>
  <si>
    <t>Ecology practice 1</t>
  </si>
  <si>
    <t>Microbial ecology</t>
  </si>
  <si>
    <t>Ecology practice 2</t>
  </si>
  <si>
    <t>Land ecology</t>
  </si>
  <si>
    <t>Agroecology</t>
  </si>
  <si>
    <t>Settlement ecology</t>
  </si>
  <si>
    <t>Forest ecology</t>
  </si>
  <si>
    <t>Actual questions of the Hungarian nature conservation</t>
  </si>
  <si>
    <t>Hydrodynamics of environmental flows</t>
  </si>
  <si>
    <t>Radioactivity in the environment</t>
  </si>
  <si>
    <t>Materials science</t>
  </si>
  <si>
    <t>Radiation physics laboratory</t>
  </si>
  <si>
    <t>Materials science laboratory</t>
  </si>
  <si>
    <t>Utilisation potential of renewable energies</t>
  </si>
  <si>
    <t>Environmental radiation</t>
  </si>
  <si>
    <t>Environmental flows laboratory</t>
  </si>
  <si>
    <t>Land geography, land research</t>
  </si>
  <si>
    <t>Zoology of Hungary</t>
  </si>
  <si>
    <t>Human ecology</t>
  </si>
  <si>
    <t>Micrometeorology</t>
  </si>
  <si>
    <t>Environmental biophysics</t>
  </si>
  <si>
    <t>Environmental mineralogy lecture</t>
  </si>
  <si>
    <t>Environmental mineralogy practice</t>
  </si>
  <si>
    <t>Quaternary research</t>
  </si>
  <si>
    <t>Geology of the Carpatho-Pannonian region</t>
  </si>
  <si>
    <t>Environmental archaeology</t>
  </si>
  <si>
    <t>Agricultural landscapes of Hungary</t>
  </si>
  <si>
    <t>Environmental isotope geochemistry</t>
  </si>
  <si>
    <t>Medical geochemistry</t>
  </si>
  <si>
    <t>Archaeometry of stone tools, ceramics and metals</t>
  </si>
  <si>
    <t>Oceanology</t>
  </si>
  <si>
    <t>Organic geochemistry</t>
  </si>
  <si>
    <t>Environmental sociology</t>
  </si>
  <si>
    <t>Separation techniques</t>
  </si>
  <si>
    <t>Chemometry</t>
  </si>
  <si>
    <t>Environment  technologies</t>
  </si>
  <si>
    <t>Food analytics</t>
  </si>
  <si>
    <t>Toxicology</t>
  </si>
  <si>
    <t>Bioinorganic chemistry</t>
  </si>
  <si>
    <t>aa2n1207</t>
  </si>
  <si>
    <t>aa2n1208</t>
  </si>
  <si>
    <t>0+0+1</t>
  </si>
  <si>
    <t>aa2n2501</t>
  </si>
  <si>
    <t>0+1+0</t>
  </si>
  <si>
    <t>aa2n1522</t>
  </si>
  <si>
    <t>Petroleum systems: the case of the Pannonian Basin</t>
  </si>
  <si>
    <t>aa2n2521</t>
  </si>
  <si>
    <t>Izsák Éva</t>
  </si>
  <si>
    <t>Mindszenty Andrea</t>
  </si>
  <si>
    <t>Molnár Ferenc</t>
  </si>
  <si>
    <t>1+0+0</t>
  </si>
  <si>
    <t>Weidinger Tamás</t>
  </si>
  <si>
    <t>aa2n2207</t>
  </si>
  <si>
    <t>aa2n4208</t>
  </si>
  <si>
    <t>Zsigrainé Vasanits Anikó</t>
  </si>
  <si>
    <t>Chemistry of troposphere and stratosphere</t>
  </si>
  <si>
    <t>Urban and rural places</t>
  </si>
  <si>
    <t>Boundary layer meteorology</t>
  </si>
  <si>
    <t>Kovács József</t>
  </si>
  <si>
    <t>Márialigeti Károly</t>
  </si>
  <si>
    <t>Török János</t>
  </si>
  <si>
    <t>Tatár Enikő</t>
  </si>
  <si>
    <t>Kiss Ádám</t>
  </si>
  <si>
    <t>Tímár Gábor</t>
  </si>
  <si>
    <t>Bartholy Judit</t>
  </si>
  <si>
    <t>Lovas György</t>
  </si>
  <si>
    <t>Záray Gyula</t>
  </si>
  <si>
    <t>Szabó Mária</t>
  </si>
  <si>
    <t>Horváth Ákos</t>
  </si>
  <si>
    <t>Standovár Tibor</t>
  </si>
  <si>
    <t>Kalapos Tibor</t>
  </si>
  <si>
    <t>Kériné Borsodi Andrea</t>
  </si>
  <si>
    <t>Tardy János</t>
  </si>
  <si>
    <t>Farkas János</t>
  </si>
  <si>
    <t>Bodzsár Éva, Zsákai Annamária</t>
  </si>
  <si>
    <t>Kojnok József</t>
  </si>
  <si>
    <t>Havancsák Károly</t>
  </si>
  <si>
    <t>Jánosi Imre</t>
  </si>
  <si>
    <t>Homonnay Zoltán</t>
  </si>
  <si>
    <t>Munkácsy Béla</t>
  </si>
  <si>
    <t>Horváth Gábor</t>
  </si>
  <si>
    <t>Gábris Gyula</t>
  </si>
  <si>
    <t>Nagymarosi András</t>
  </si>
  <si>
    <t>Haszpra László, Pongrácz Rita</t>
  </si>
  <si>
    <t>Csüllög Gábor</t>
  </si>
  <si>
    <t>Mari László</t>
  </si>
  <si>
    <t>Szabó Csaba</t>
  </si>
  <si>
    <t>Szakmány György</t>
  </si>
  <si>
    <t>Császár Géza</t>
  </si>
  <si>
    <t>Pogácsás György</t>
  </si>
  <si>
    <t>Pogácsás György, Horváth Ferenc, Domrádi Endre</t>
  </si>
  <si>
    <t>Csempesz Ferenc</t>
  </si>
  <si>
    <t>Salma Imre</t>
  </si>
  <si>
    <t>Tóth Gergely</t>
  </si>
  <si>
    <t>Turányi Tamás</t>
  </si>
  <si>
    <t>Varga Imre Péter</t>
  </si>
  <si>
    <t>Iván Béla</t>
  </si>
  <si>
    <t>Sohár Pálné</t>
  </si>
  <si>
    <t>Oltiné Varga Margit</t>
  </si>
  <si>
    <t>Wesztergom Viktor (Weiszburg Tamás)</t>
  </si>
  <si>
    <t>Alkalmazott hidrogeológia</t>
  </si>
  <si>
    <t>aa2n1055</t>
  </si>
  <si>
    <t xml:space="preserve"> -</t>
  </si>
  <si>
    <t>Geotermia - hőszivattyúk</t>
  </si>
  <si>
    <t>Tóth László (Weiszburg Tamás)</t>
  </si>
  <si>
    <t>Field work</t>
  </si>
  <si>
    <t xml:space="preserve">Environmental conservation </t>
  </si>
  <si>
    <t>Környezeti mintavételezés 1. (Alapelvek)</t>
  </si>
  <si>
    <t>Environmental sampling 1 (Basic approaches)</t>
  </si>
  <si>
    <t>Land and environmental management</t>
  </si>
  <si>
    <t>Environmental science and society</t>
  </si>
  <si>
    <t>Environmental physiology</t>
  </si>
  <si>
    <t>Remote sensing</t>
  </si>
  <si>
    <t>Applied physics, energetics, radiations</t>
  </si>
  <si>
    <t>Szalai Zoltán</t>
  </si>
  <si>
    <t>Botany of Hungary</t>
  </si>
  <si>
    <t>8+0+0</t>
  </si>
  <si>
    <t>Csanád Máté</t>
  </si>
  <si>
    <t>Görög Ágnes</t>
  </si>
  <si>
    <t>Tóth Erzsébet, Weiszburg Tamás</t>
  </si>
  <si>
    <t>Puszta Sándor (Weiszburg Tamás)</t>
  </si>
  <si>
    <t>Levegőkémia</t>
  </si>
  <si>
    <t>Mihucz Viktor</t>
  </si>
  <si>
    <t>6+2+4</t>
  </si>
  <si>
    <t>Archeometallurgy</t>
  </si>
  <si>
    <t>Conservation of geological sites</t>
  </si>
  <si>
    <t>Fluids in Earth</t>
  </si>
  <si>
    <t>Ásványi nyersanyagok, felhasználásuk és környezeti hatásaik</t>
  </si>
  <si>
    <t>Industrial raw materials and their impact on environment</t>
  </si>
  <si>
    <t>Világ talajai</t>
  </si>
  <si>
    <t>Soils of the World</t>
  </si>
  <si>
    <t>Környezettudományi szintézis</t>
  </si>
  <si>
    <t>Synthesis of the Environmental Science</t>
  </si>
  <si>
    <t>aa2n1525</t>
  </si>
  <si>
    <t>aa2n8000b</t>
  </si>
  <si>
    <t>aa2n1528</t>
  </si>
  <si>
    <t>aa2n1529</t>
  </si>
  <si>
    <t>aa2n9101</t>
  </si>
  <si>
    <t>Talajvédelem</t>
  </si>
  <si>
    <t>Fenntartható technológiák</t>
  </si>
  <si>
    <t>Hetesi Zsolt</t>
  </si>
  <si>
    <t>aa2n1501</t>
  </si>
  <si>
    <t>aa2n1507</t>
  </si>
  <si>
    <t>Talajok kémiája:alapelvek és esettanulmányok</t>
  </si>
  <si>
    <t>Chemistry of soils: fundamentals and case studies</t>
  </si>
  <si>
    <t>Soil protection</t>
  </si>
  <si>
    <t>Sustainable technology</t>
  </si>
  <si>
    <t>Somodi Imelda</t>
  </si>
  <si>
    <t>aa2c3034</t>
  </si>
  <si>
    <t>A monitoringtól az adatelemzésig</t>
  </si>
  <si>
    <t>From the monitoring to the data analyses</t>
  </si>
  <si>
    <t>Hatvani István Gábor</t>
  </si>
  <si>
    <t>Thesis planing</t>
  </si>
  <si>
    <t xml:space="preserve">Weiszburg Tamás </t>
  </si>
  <si>
    <t>Thesis preparation 1.</t>
  </si>
  <si>
    <t>Thesis preparation 2.</t>
  </si>
  <si>
    <t>aa2n8101</t>
  </si>
  <si>
    <t>aa2n8102</t>
  </si>
  <si>
    <t>aa2n8103</t>
  </si>
  <si>
    <t>Diplomamunka felkészítő</t>
  </si>
  <si>
    <t>Diplomamunka konzultáció 1.</t>
  </si>
  <si>
    <t>Diplomamunka konzultáció 2.</t>
  </si>
  <si>
    <t>Összesen:</t>
  </si>
  <si>
    <r>
      <rPr>
        <b/>
        <sz val="8"/>
        <rFont val="Arial"/>
        <family val="2"/>
      </rPr>
      <t>aa2n1143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aa2n4144</t>
    </r>
  </si>
  <si>
    <r>
      <rPr>
        <b/>
        <sz val="8"/>
        <rFont val="Arial"/>
        <family val="2"/>
      </rPr>
      <t>aa2n4143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aa2n1144</t>
    </r>
  </si>
  <si>
    <t>Környezeti mintavételezés 3. (Fizikai alkalmazások)</t>
  </si>
  <si>
    <t>0+16+0</t>
  </si>
  <si>
    <t>Tárgyfelelős</t>
  </si>
  <si>
    <t>Sorszám</t>
  </si>
  <si>
    <t>Kód</t>
  </si>
  <si>
    <t>Előfeltétel</t>
  </si>
  <si>
    <t>Tantárgy</t>
  </si>
  <si>
    <t>Angol cím</t>
  </si>
  <si>
    <t>Félév</t>
  </si>
  <si>
    <t>Óraszám</t>
  </si>
  <si>
    <t>Kredit</t>
  </si>
  <si>
    <t>Radioaktivitás környezetünkben</t>
  </si>
  <si>
    <t>aa2n4308:2</t>
  </si>
  <si>
    <t>aa2n4504</t>
  </si>
  <si>
    <t>aa2n1413</t>
  </si>
  <si>
    <t>3. DIFFERENCIÁLT SZAKMAI ISMERETEK</t>
  </si>
  <si>
    <t>4. SZABADON VÁLASZTHATÓ TANTÁRGYAK</t>
  </si>
  <si>
    <t>5. DIPLOMAMUNKA</t>
  </si>
  <si>
    <t>A szakirányt választók a következőkben táblázatosan megadott szakirányos kötelező és szabályozottan választható tárgyakat teljesítik. A szakirányt nem választók két szakterületből 10-10 kreditet (ezek lesznek a diplomamunka fő- ill. mellékterületei), a másik két szakterületből 5¬5 kreditet választanak. A választott kreditek legalább fele a kötelező szakirányos kreditek közül kerül ki (szakterületenként). A 30 választott szakmai kreditből legalább 11 gyakorlati kredit kell legyen.</t>
  </si>
  <si>
    <t>Romsics Csaba, Vajna Balázs</t>
  </si>
  <si>
    <r>
      <rPr>
        <sz val="8"/>
        <rFont val="Arial"/>
        <family val="2"/>
      </rPr>
      <t xml:space="preserve">Lehetséges tárgy előfeltételek: </t>
    </r>
    <r>
      <rPr>
        <b/>
        <sz val="8"/>
        <rFont val="Arial"/>
        <family val="2"/>
      </rPr>
      <t>vastag tárgykód</t>
    </r>
    <r>
      <rPr>
        <sz val="8"/>
        <rFont val="Arial"/>
        <family val="2"/>
      </rPr>
      <t xml:space="preserve"> - erős előfeltétel, </t>
    </r>
    <r>
      <rPr>
        <i/>
        <sz val="8"/>
        <rFont val="Arial"/>
        <family val="2"/>
      </rPr>
      <t xml:space="preserve">dőlt tárgykód - </t>
    </r>
    <r>
      <rPr>
        <sz val="8"/>
        <rFont val="Arial"/>
        <family val="2"/>
      </rPr>
      <t>gyenge előfeltétel</t>
    </r>
    <r>
      <rPr>
        <i/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aláhúzott tárgykód</t>
    </r>
    <r>
      <rPr>
        <i/>
        <sz val="8"/>
        <rFont val="Arial"/>
        <family val="2"/>
      </rPr>
      <t xml:space="preserve"> - </t>
    </r>
    <r>
      <rPr>
        <sz val="8"/>
        <rFont val="Arial"/>
        <family val="2"/>
      </rPr>
      <t>társfelvétel</t>
    </r>
  </si>
  <si>
    <t>aa2n4529</t>
  </si>
  <si>
    <t>Környezetföldtani praktikum (állapotvizsgálat, kárelhárítás, hulladékelhelyezés)</t>
  </si>
  <si>
    <t>Environmental geology (pollution assessment, remediation, waste-disposal)</t>
  </si>
  <si>
    <t>Environmental friendly polymers</t>
  </si>
  <si>
    <t>Az ELTE TTK környezettudományi mesterszak alapozó és törzsanyagának hálóterve 2016. szeptembertől</t>
  </si>
  <si>
    <t>Novák Zoltán</t>
  </si>
  <si>
    <t>Green chemistry/Sustainable chemistry</t>
  </si>
  <si>
    <t>Tóth Emőke</t>
  </si>
  <si>
    <t>aa2n4207</t>
  </si>
  <si>
    <t>Biostatisztika</t>
  </si>
  <si>
    <t>Podani János</t>
  </si>
  <si>
    <t>Biostatistic</t>
  </si>
  <si>
    <t>6 kredit értékben</t>
  </si>
  <si>
    <t>6+0+5</t>
  </si>
  <si>
    <t>aa2n4407</t>
  </si>
  <si>
    <t>2+0+5</t>
  </si>
  <si>
    <t>Alkalmazott ökológia specializáció</t>
  </si>
  <si>
    <t>Környezetfizika specializáció</t>
  </si>
  <si>
    <t>Környezet-földtudomány specializáció</t>
  </si>
  <si>
    <t>Műszeres környezeti analitika specializáció</t>
  </si>
  <si>
    <r>
      <rPr>
        <b/>
        <sz val="7"/>
        <rFont val="Arial"/>
        <family val="2"/>
      </rPr>
      <t xml:space="preserve">A felsoroltakon kívül szabályozottan választható tárgy: </t>
    </r>
    <r>
      <rPr>
        <sz val="7"/>
        <rFont val="Arial"/>
        <family val="2"/>
      </rPr>
      <t>a biológus MSc "Ökológia…" specializáció kötelezően választható tárgyai és a környezettudomány MSc többi specializációjának kötelező tárgyai</t>
    </r>
  </si>
  <si>
    <r>
      <rPr>
        <b/>
        <sz val="7"/>
        <rFont val="Arial"/>
        <family val="2"/>
      </rPr>
      <t xml:space="preserve">A felsoroltakon kívül szabályozottan választható tárgy: </t>
    </r>
    <r>
      <rPr>
        <sz val="7"/>
        <rFont val="Arial"/>
        <family val="2"/>
      </rPr>
      <t>a környezettudomány MSc többi specializációjának kötelező tárgyai</t>
    </r>
  </si>
  <si>
    <t>Az alkalmazott ökológia specializáció (30 kredit) szakmai tárgyai</t>
  </si>
  <si>
    <t>A környezetfizika specializáció (30 kredit) szakmai tárgyai</t>
  </si>
  <si>
    <t>A környezet-földtudomány specializáció (30 kredit) szakmai tárgyai</t>
  </si>
  <si>
    <t>A műszeres környezeti analitika specializáció (30 kredit) szakmai tárgyai</t>
  </si>
  <si>
    <t>Physics of certain environmental shpere</t>
  </si>
  <si>
    <t>Microbiology of environmental protection</t>
  </si>
  <si>
    <t xml:space="preserve">Applied environmental legacy </t>
  </si>
  <si>
    <t>Alkalmazott környezetjog</t>
  </si>
  <si>
    <t>Jakusch Pál</t>
  </si>
  <si>
    <t>Facility visiting</t>
  </si>
  <si>
    <t>Üzemlátogatás</t>
  </si>
  <si>
    <t>aa2n1526</t>
  </si>
  <si>
    <t>aa2n1527</t>
  </si>
  <si>
    <t>Professional practice</t>
  </si>
  <si>
    <t>0+40+0</t>
  </si>
  <si>
    <t>aa2n6101</t>
  </si>
  <si>
    <t>aa2n1505b</t>
  </si>
  <si>
    <t>Alkalmazott őslénytan</t>
  </si>
  <si>
    <t>aa2n1509</t>
  </si>
  <si>
    <t>Haladó geokémia</t>
  </si>
  <si>
    <t>aa2n4505b</t>
  </si>
  <si>
    <t>Machon Attila</t>
  </si>
  <si>
    <t>Applied paleontology</t>
  </si>
  <si>
    <t>5+0+7</t>
  </si>
  <si>
    <t>3+3+4</t>
  </si>
  <si>
    <t>Environmental sampling 3  (Physical applications)</t>
  </si>
  <si>
    <t>Environmental sampling 2  (Contaminations)</t>
  </si>
  <si>
    <t>Ballabás Gábor</t>
  </si>
  <si>
    <t>Váczi Tamás</t>
  </si>
  <si>
    <t>Bérczi Szaniszló</t>
  </si>
  <si>
    <t>Dankházi Zoltán</t>
  </si>
  <si>
    <t>kötelező kreditszám</t>
  </si>
  <si>
    <t>szabályozottan választandó kreditszám</t>
  </si>
  <si>
    <t>2+0+2</t>
  </si>
  <si>
    <t>3+0+4</t>
  </si>
  <si>
    <t>féléves kötelező szakirányos kredit</t>
  </si>
  <si>
    <t>féléves kötelező összes kredit</t>
  </si>
  <si>
    <t>Hajnik Tünde</t>
  </si>
  <si>
    <t>Kreditszám</t>
  </si>
  <si>
    <t>aa2n9197</t>
  </si>
  <si>
    <t>Környezeti menedzsment</t>
  </si>
  <si>
    <t>Environmental Management</t>
  </si>
  <si>
    <t>Jakuschné Kocsis Tímea</t>
  </si>
  <si>
    <t>aa2n9150</t>
  </si>
  <si>
    <t>Hulladékgazdálkodás alapjai</t>
  </si>
  <si>
    <t>Basics of waste management</t>
  </si>
  <si>
    <t>Advanced geochemistry</t>
  </si>
  <si>
    <t>Environmental geophysics practice</t>
  </si>
  <si>
    <t>Ecology practice 3 (certification)</t>
  </si>
  <si>
    <t>Acustic and noise contamination</t>
  </si>
  <si>
    <t>Environmentally conscious technologies</t>
  </si>
  <si>
    <t>Physical measurement methods</t>
  </si>
  <si>
    <t>Atmospheric environment protection lecture</t>
  </si>
  <si>
    <t>Atmospheric environment protection practice</t>
  </si>
  <si>
    <t>Modern Instrumental Metods in Environmental Analytics</t>
  </si>
  <si>
    <t>Atmospheric chemistry</t>
  </si>
  <si>
    <t>Quality assurance of analytical methods</t>
  </si>
  <si>
    <t>Environmental analytical techniques 1.</t>
  </si>
  <si>
    <t>Environmental analytical techniques 2.</t>
  </si>
  <si>
    <r>
      <rPr>
        <b/>
        <sz val="8"/>
        <rFont val="Arial"/>
        <family val="2"/>
      </rPr>
      <t>aa2n1141</t>
    </r>
    <r>
      <rPr>
        <sz val="8"/>
        <rFont val="Arial"/>
        <family val="2"/>
      </rPr>
      <t xml:space="preserve"> </t>
    </r>
  </si>
  <si>
    <t>0+0+10</t>
  </si>
  <si>
    <t>Szakmai gyakorlat*</t>
  </si>
  <si>
    <t>* megj.: 6 hét szakmai gyakorlat külső szakmai gyakorló helyen, intézményben, erre alkalmas szervezetnél vagy ELTE gyakorlóhelyen; mintatanterv szerinti hely: a 2. és 3. félév közti nyár, eredménye a következő (3.) félév első 2 hetében kerül be a Neptunba</t>
  </si>
  <si>
    <r>
      <rPr>
        <i/>
        <sz val="8"/>
        <rFont val="Arial"/>
        <family val="2"/>
      </rPr>
      <t xml:space="preserve">aa2n1050, </t>
    </r>
    <r>
      <rPr>
        <i/>
        <u val="single"/>
        <sz val="8"/>
        <rFont val="Arial"/>
        <family val="2"/>
      </rPr>
      <t>aa2n4504</t>
    </r>
  </si>
  <si>
    <r>
      <rPr>
        <i/>
        <sz val="8"/>
        <rFont val="Arial"/>
        <family val="2"/>
      </rPr>
      <t xml:space="preserve">aa2n1050, </t>
    </r>
    <r>
      <rPr>
        <i/>
        <u val="single"/>
        <sz val="8"/>
        <rFont val="Arial"/>
        <family val="2"/>
      </rPr>
      <t>aa2n1507</t>
    </r>
  </si>
  <si>
    <t>_</t>
  </si>
  <si>
    <t>Geothermal energy - heat pumps</t>
  </si>
  <si>
    <t>)Környezeti mintavételezés 2. (Szennyezések</t>
  </si>
  <si>
    <t>Physics of certain environmental shperes</t>
  </si>
  <si>
    <t>6+0+1</t>
  </si>
  <si>
    <t>2+1+0</t>
  </si>
  <si>
    <t>Introduction into nuclear environmental protection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</si>
</sst>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8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0"/>
    </font>
    <font>
      <sz val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b/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 CE"/>
      <family val="0"/>
    </font>
    <font>
      <sz val="8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7" applyFont="1" applyFill="1" applyBorder="1" applyAlignment="1">
      <alignment horizontal="center"/>
      <protection/>
    </xf>
    <xf numFmtId="1" fontId="6" fillId="0" borderId="11" xfId="57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" fontId="6" fillId="0" borderId="12" xfId="57" applyNumberFormat="1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5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/>
    </xf>
    <xf numFmtId="0" fontId="6" fillId="0" borderId="15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6" xfId="57" applyFont="1" applyFill="1" applyBorder="1" applyAlignment="1">
      <alignment horizontal="center"/>
      <protection/>
    </xf>
    <xf numFmtId="0" fontId="3" fillId="0" borderId="17" xfId="5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wrapText="1"/>
    </xf>
    <xf numFmtId="1" fontId="6" fillId="33" borderId="11" xfId="57" applyNumberFormat="1" applyFont="1" applyFill="1" applyBorder="1" applyAlignment="1">
      <alignment horizontal="center"/>
      <protection/>
    </xf>
    <xf numFmtId="0" fontId="4" fillId="0" borderId="11" xfId="0" applyFont="1" applyBorder="1" applyAlignment="1">
      <alignment/>
    </xf>
    <xf numFmtId="1" fontId="4" fillId="0" borderId="0" xfId="57" applyNumberFormat="1" applyFont="1" applyFill="1" applyBorder="1" applyAlignment="1">
      <alignment horizontal="center"/>
      <protection/>
    </xf>
    <xf numFmtId="1" fontId="4" fillId="0" borderId="0" xfId="57" applyNumberFormat="1" applyFont="1" applyFill="1" applyBorder="1" applyAlignment="1">
      <alignment horizontal="center"/>
      <protection/>
    </xf>
    <xf numFmtId="1" fontId="6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6" fillId="0" borderId="0" xfId="57" applyFont="1" applyFill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9" fillId="34" borderId="0" xfId="57" applyFont="1" applyFill="1" applyBorder="1">
      <alignment/>
      <protection/>
    </xf>
    <xf numFmtId="0" fontId="5" fillId="34" borderId="0" xfId="0" applyFont="1" applyFill="1" applyAlignment="1">
      <alignment/>
    </xf>
    <xf numFmtId="0" fontId="8" fillId="34" borderId="0" xfId="57" applyFont="1" applyFill="1" applyBorder="1" applyAlignment="1">
      <alignment horizontal="center"/>
      <protection/>
    </xf>
    <xf numFmtId="0" fontId="19" fillId="34" borderId="0" xfId="57" applyFont="1" applyFill="1" applyBorder="1" applyAlignment="1">
      <alignment horizontal="left"/>
      <protection/>
    </xf>
    <xf numFmtId="0" fontId="20" fillId="34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1" fontId="6" fillId="0" borderId="0" xfId="57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8" fillId="34" borderId="0" xfId="57" applyFont="1" applyFill="1" applyBorder="1" applyAlignment="1">
      <alignment horizontal="center"/>
      <protection/>
    </xf>
    <xf numFmtId="0" fontId="11" fillId="34" borderId="0" xfId="0" applyFont="1" applyFill="1" applyAlignment="1">
      <alignment horizontal="center"/>
    </xf>
    <xf numFmtId="0" fontId="4" fillId="0" borderId="11" xfId="57" applyFont="1" applyFill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12" xfId="57" applyFont="1" applyBorder="1">
      <alignment/>
      <protection/>
    </xf>
    <xf numFmtId="0" fontId="3" fillId="34" borderId="12" xfId="57" applyFont="1" applyFill="1" applyBorder="1" applyAlignment="1">
      <alignment horizontal="center"/>
      <protection/>
    </xf>
    <xf numFmtId="1" fontId="4" fillId="0" borderId="11" xfId="57" applyNumberFormat="1" applyFont="1" applyFill="1" applyBorder="1" applyAlignment="1">
      <alignment horizontal="center" vertical="distributed"/>
      <protection/>
    </xf>
    <xf numFmtId="1" fontId="6" fillId="0" borderId="11" xfId="57" applyNumberFormat="1" applyFont="1" applyFill="1" applyBorder="1" applyAlignment="1">
      <alignment horizontal="center" vertical="distributed"/>
      <protection/>
    </xf>
    <xf numFmtId="1" fontId="4" fillId="0" borderId="12" xfId="57" applyNumberFormat="1" applyFont="1" applyFill="1" applyBorder="1" applyAlignment="1">
      <alignment horizontal="center" vertical="distributed"/>
      <protection/>
    </xf>
    <xf numFmtId="0" fontId="5" fillId="0" borderId="11" xfId="0" applyFont="1" applyBorder="1" applyAlignment="1">
      <alignment horizontal="center" vertical="distributed"/>
    </xf>
    <xf numFmtId="1" fontId="6" fillId="0" borderId="12" xfId="57" applyNumberFormat="1" applyFont="1" applyFill="1" applyBorder="1" applyAlignment="1">
      <alignment horizontal="center" vertical="distributed"/>
      <protection/>
    </xf>
    <xf numFmtId="0" fontId="5" fillId="0" borderId="11" xfId="0" applyFont="1" applyBorder="1" applyAlignment="1">
      <alignment horizontal="center" vertical="distributed"/>
    </xf>
    <xf numFmtId="1" fontId="4" fillId="0" borderId="11" xfId="57" applyNumberFormat="1" applyFont="1" applyFill="1" applyBorder="1" applyAlignment="1">
      <alignment horizontal="center" vertical="distributed"/>
      <protection/>
    </xf>
    <xf numFmtId="0" fontId="6" fillId="0" borderId="11" xfId="57" applyFont="1" applyFill="1" applyBorder="1" applyAlignment="1">
      <alignment horizontal="center"/>
      <protection/>
    </xf>
    <xf numFmtId="0" fontId="6" fillId="0" borderId="12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/>
    </xf>
    <xf numFmtId="1" fontId="16" fillId="0" borderId="11" xfId="57" applyNumberFormat="1" applyFont="1" applyFill="1" applyBorder="1" applyAlignment="1">
      <alignment horizont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1" fillId="0" borderId="11" xfId="57" applyFont="1" applyFill="1" applyBorder="1" applyAlignment="1">
      <alignment horizontal="center"/>
      <protection/>
    </xf>
    <xf numFmtId="0" fontId="21" fillId="0" borderId="12" xfId="57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1" fontId="4" fillId="0" borderId="0" xfId="5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" fontId="8" fillId="34" borderId="0" xfId="57" applyNumberFormat="1" applyFont="1" applyFill="1" applyBorder="1" applyAlignment="1">
      <alignment horizontal="center" vertical="distributed" wrapText="1"/>
      <protection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3" fillId="33" borderId="15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" fontId="3" fillId="34" borderId="0" xfId="57" applyNumberFormat="1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1" fontId="4" fillId="0" borderId="15" xfId="57" applyNumberFormat="1" applyFont="1" applyFill="1" applyBorder="1" applyAlignment="1">
      <alignment horizontal="left"/>
      <protection/>
    </xf>
    <xf numFmtId="0" fontId="5" fillId="0" borderId="20" xfId="0" applyFont="1" applyBorder="1" applyAlignment="1">
      <alignment horizontal="left"/>
    </xf>
    <xf numFmtId="0" fontId="0" fillId="0" borderId="13" xfId="0" applyBorder="1" applyAlignment="1">
      <alignment/>
    </xf>
    <xf numFmtId="0" fontId="3" fillId="34" borderId="0" xfId="0" applyFont="1" applyFill="1" applyAlignment="1">
      <alignment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" fillId="34" borderId="21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1" fontId="4" fillId="33" borderId="20" xfId="57" applyNumberFormat="1" applyFont="1" applyFill="1" applyBorder="1" applyAlignment="1">
      <alignment horizontal="center" vertical="distributed" wrapText="1"/>
      <protection/>
    </xf>
    <xf numFmtId="0" fontId="4" fillId="0" borderId="11" xfId="0" applyFont="1" applyBorder="1" applyAlignment="1">
      <alignment horizontal="center"/>
    </xf>
    <xf numFmtId="1" fontId="4" fillId="0" borderId="11" xfId="57" applyNumberFormat="1" applyFont="1" applyFill="1" applyBorder="1" applyAlignment="1">
      <alignment horizontal="center"/>
      <protection/>
    </xf>
    <xf numFmtId="1" fontId="6" fillId="0" borderId="0" xfId="57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15" fillId="0" borderId="0" xfId="56" applyFont="1" applyFill="1" applyBorder="1" applyAlignment="1">
      <alignment wrapText="1"/>
      <protection/>
    </xf>
    <xf numFmtId="0" fontId="15" fillId="0" borderId="0" xfId="55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1" fontId="4" fillId="0" borderId="11" xfId="57" applyNumberFormat="1" applyFont="1" applyFill="1" applyBorder="1" applyAlignment="1">
      <alignment horizontal="center"/>
      <protection/>
    </xf>
    <xf numFmtId="1" fontId="4" fillId="0" borderId="12" xfId="57" applyNumberFormat="1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left" wrapText="1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22" xfId="57" applyFont="1" applyFill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21" fillId="0" borderId="13" xfId="57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34" borderId="11" xfId="57" applyFont="1" applyFill="1" applyBorder="1" applyAlignment="1">
      <alignment horizontal="center"/>
      <protection/>
    </xf>
    <xf numFmtId="0" fontId="3" fillId="34" borderId="12" xfId="57" applyFont="1" applyFill="1" applyBorder="1" applyAlignment="1">
      <alignment horizontal="center"/>
      <protection/>
    </xf>
    <xf numFmtId="0" fontId="3" fillId="34" borderId="1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 vertical="distributed"/>
    </xf>
    <xf numFmtId="1" fontId="4" fillId="33" borderId="11" xfId="57" applyNumberFormat="1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3" fillId="0" borderId="11" xfId="57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/>
      <protection/>
    </xf>
    <xf numFmtId="0" fontId="3" fillId="33" borderId="11" xfId="57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distributed"/>
    </xf>
    <xf numFmtId="0" fontId="0" fillId="0" borderId="0" xfId="0" applyFont="1" applyAlignment="1">
      <alignment horizontal="center"/>
    </xf>
    <xf numFmtId="1" fontId="16" fillId="33" borderId="11" xfId="57" applyNumberFormat="1" applyFont="1" applyFill="1" applyBorder="1" applyAlignment="1">
      <alignment horizontal="center"/>
      <protection/>
    </xf>
    <xf numFmtId="1" fontId="4" fillId="33" borderId="11" xfId="57" applyNumberFormat="1" applyFont="1" applyFill="1" applyBorder="1" applyAlignment="1">
      <alignment horizontal="center" wrapText="1"/>
      <protection/>
    </xf>
    <xf numFmtId="1" fontId="6" fillId="0" borderId="11" xfId="57" applyNumberFormat="1" applyFont="1" applyFill="1" applyBorder="1" applyAlignment="1">
      <alignment horizontal="center" wrapText="1"/>
      <protection/>
    </xf>
    <xf numFmtId="0" fontId="4" fillId="0" borderId="2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57" applyFont="1" applyFill="1" applyBorder="1" applyAlignment="1">
      <alignment horizontal="left" wrapText="1"/>
      <protection/>
    </xf>
    <xf numFmtId="0" fontId="15" fillId="0" borderId="11" xfId="56" applyFont="1" applyFill="1" applyBorder="1" applyAlignment="1">
      <alignment horizontal="left" wrapText="1"/>
      <protection/>
    </xf>
    <xf numFmtId="0" fontId="15" fillId="0" borderId="11" xfId="55" applyFont="1" applyFill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wrapText="1"/>
    </xf>
    <xf numFmtId="0" fontId="4" fillId="33" borderId="11" xfId="57" applyFont="1" applyFill="1" applyBorder="1" applyAlignment="1">
      <alignment horizontal="left" wrapText="1"/>
      <protection/>
    </xf>
    <xf numFmtId="0" fontId="4" fillId="33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1" fontId="4" fillId="0" borderId="12" xfId="57" applyNumberFormat="1" applyFont="1" applyFill="1" applyBorder="1" applyAlignment="1">
      <alignment horizontal="center"/>
      <protection/>
    </xf>
    <xf numFmtId="0" fontId="5" fillId="0" borderId="2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12" xfId="57" applyFont="1" applyFill="1" applyBorder="1" applyAlignment="1">
      <alignment horizontal="left" wrapText="1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24" xfId="57" applyFont="1" applyFill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3" fillId="0" borderId="15" xfId="57" applyFont="1" applyFill="1" applyBorder="1" applyAlignment="1">
      <alignment horizontal="center"/>
      <protection/>
    </xf>
    <xf numFmtId="0" fontId="9" fillId="34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1" fontId="4" fillId="33" borderId="12" xfId="57" applyNumberFormat="1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left" wrapText="1"/>
      <protection/>
    </xf>
    <xf numFmtId="0" fontId="9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5" xfId="57" applyFont="1" applyFill="1" applyBorder="1" applyAlignment="1">
      <alignment horizontal="center"/>
      <protection/>
    </xf>
    <xf numFmtId="0" fontId="6" fillId="33" borderId="15" xfId="57" applyFont="1" applyFill="1" applyBorder="1" applyAlignment="1">
      <alignment horizontal="center"/>
      <protection/>
    </xf>
    <xf numFmtId="0" fontId="6" fillId="0" borderId="24" xfId="57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1" fontId="4" fillId="33" borderId="11" xfId="57" applyNumberFormat="1" applyFont="1" applyFill="1" applyBorder="1" applyAlignment="1">
      <alignment horizontal="center"/>
      <protection/>
    </xf>
    <xf numFmtId="0" fontId="5" fillId="0" borderId="23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33" borderId="11" xfId="57" applyFont="1" applyFill="1" applyBorder="1" applyAlignment="1">
      <alignment horizontal="left" wrapText="1"/>
      <protection/>
    </xf>
    <xf numFmtId="0" fontId="5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4" fillId="0" borderId="23" xfId="57" applyFont="1" applyFill="1" applyBorder="1" applyAlignment="1">
      <alignment horizontal="left" wrapText="1"/>
      <protection/>
    </xf>
    <xf numFmtId="0" fontId="3" fillId="34" borderId="15" xfId="57" applyFont="1" applyFill="1" applyBorder="1" applyAlignment="1">
      <alignment horizontal="center"/>
      <protection/>
    </xf>
    <xf numFmtId="0" fontId="3" fillId="34" borderId="24" xfId="57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21" fillId="0" borderId="13" xfId="57" applyFont="1" applyFill="1" applyBorder="1" applyAlignment="1">
      <alignment horizontal="center"/>
      <protection/>
    </xf>
    <xf numFmtId="0" fontId="4" fillId="0" borderId="22" xfId="57" applyFont="1" applyFill="1" applyBorder="1" applyAlignment="1">
      <alignment horizontal="center"/>
      <protection/>
    </xf>
    <xf numFmtId="0" fontId="6" fillId="33" borderId="15" xfId="57" applyFont="1" applyFill="1" applyBorder="1" applyAlignment="1">
      <alignment horizontal="center"/>
      <protection/>
    </xf>
    <xf numFmtId="0" fontId="3" fillId="34" borderId="15" xfId="57" applyFont="1" applyFill="1" applyBorder="1" applyAlignment="1">
      <alignment horizontal="center"/>
      <protection/>
    </xf>
    <xf numFmtId="0" fontId="9" fillId="0" borderId="13" xfId="0" applyFont="1" applyBorder="1" applyAlignment="1">
      <alignment horizontal="center"/>
    </xf>
    <xf numFmtId="1" fontId="3" fillId="0" borderId="0" xfId="57" applyNumberFormat="1" applyFont="1" applyBorder="1" applyAlignment="1">
      <alignment horizontal="center" wrapText="1"/>
      <protection/>
    </xf>
    <xf numFmtId="1" fontId="4" fillId="0" borderId="0" xfId="57" applyNumberFormat="1" applyFont="1" applyBorder="1" applyAlignment="1">
      <alignment horizontal="center" wrapText="1"/>
      <protection/>
    </xf>
    <xf numFmtId="0" fontId="5" fillId="0" borderId="25" xfId="0" applyFont="1" applyBorder="1" applyAlignment="1">
      <alignment/>
    </xf>
    <xf numFmtId="0" fontId="4" fillId="0" borderId="26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4" fillId="33" borderId="13" xfId="57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6" fillId="33" borderId="11" xfId="57" applyFont="1" applyFill="1" applyBorder="1" applyAlignment="1">
      <alignment horizontal="center"/>
      <protection/>
    </xf>
    <xf numFmtId="0" fontId="21" fillId="33" borderId="11" xfId="57" applyFont="1" applyFill="1" applyBorder="1" applyAlignment="1">
      <alignment horizontal="center"/>
      <protection/>
    </xf>
    <xf numFmtId="0" fontId="21" fillId="33" borderId="12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  <xf numFmtId="0" fontId="4" fillId="33" borderId="12" xfId="57" applyFont="1" applyFill="1" applyBorder="1">
      <alignment/>
      <protection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33" borderId="13" xfId="57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/>
    </xf>
    <xf numFmtId="0" fontId="0" fillId="0" borderId="11" xfId="0" applyBorder="1" applyAlignment="1">
      <alignment/>
    </xf>
    <xf numFmtId="1" fontId="4" fillId="0" borderId="11" xfId="57" applyNumberFormat="1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left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57" applyFont="1" applyFill="1" applyBorder="1" applyAlignment="1">
      <alignment horizontal="left" wrapText="1"/>
      <protection/>
    </xf>
    <xf numFmtId="0" fontId="4" fillId="0" borderId="13" xfId="0" applyFont="1" applyFill="1" applyBorder="1" applyAlignment="1">
      <alignment wrapText="1"/>
    </xf>
    <xf numFmtId="0" fontId="4" fillId="0" borderId="27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2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1" fontId="4" fillId="0" borderId="11" xfId="57" applyNumberFormat="1" applyFont="1" applyFill="1" applyBorder="1" applyAlignment="1">
      <alignment horizontal="left"/>
      <protection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1" fontId="3" fillId="0" borderId="11" xfId="57" applyNumberFormat="1" applyFont="1" applyFill="1" applyBorder="1" applyAlignment="1">
      <alignment horizontal="center"/>
      <protection/>
    </xf>
    <xf numFmtId="1" fontId="4" fillId="0" borderId="11" xfId="57" applyNumberFormat="1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" fontId="4" fillId="0" borderId="11" xfId="57" applyNumberFormat="1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57" applyFont="1" applyFill="1" applyBorder="1" applyAlignment="1">
      <alignment horizontal="center"/>
      <protection/>
    </xf>
    <xf numFmtId="0" fontId="8" fillId="34" borderId="11" xfId="0" applyFont="1" applyFill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33" borderId="11" xfId="57" applyFont="1" applyFill="1" applyBorder="1" applyAlignment="1">
      <alignment horizontal="left" wrapText="1"/>
      <protection/>
    </xf>
    <xf numFmtId="0" fontId="4" fillId="0" borderId="23" xfId="0" applyFont="1" applyBorder="1" applyAlignment="1">
      <alignment horizontal="left"/>
    </xf>
    <xf numFmtId="0" fontId="5" fillId="33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" fontId="4" fillId="0" borderId="28" xfId="57" applyNumberFormat="1" applyFont="1" applyBorder="1" applyAlignment="1">
      <alignment wrapText="1"/>
      <protection/>
    </xf>
    <xf numFmtId="1" fontId="17" fillId="0" borderId="11" xfId="57" applyNumberFormat="1" applyFont="1" applyFill="1" applyBorder="1" applyAlignment="1">
      <alignment horizontal="center" vertical="distributed"/>
      <protection/>
    </xf>
    <xf numFmtId="1" fontId="17" fillId="0" borderId="11" xfId="57" applyNumberFormat="1" applyFont="1" applyFill="1" applyBorder="1" applyAlignment="1">
      <alignment horizontal="center" wrapText="1"/>
      <protection/>
    </xf>
    <xf numFmtId="0" fontId="4" fillId="33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35" borderId="23" xfId="57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 vertical="center" wrapText="1"/>
      <protection/>
    </xf>
    <xf numFmtId="0" fontId="3" fillId="0" borderId="30" xfId="57" applyFont="1" applyBorder="1" applyAlignment="1">
      <alignment horizontal="center" vertical="center" wrapText="1"/>
      <protection/>
    </xf>
    <xf numFmtId="0" fontId="3" fillId="0" borderId="31" xfId="57" applyFont="1" applyBorder="1" applyAlignment="1">
      <alignment horizontal="center" vertical="center" wrapText="1"/>
      <protection/>
    </xf>
    <xf numFmtId="1" fontId="3" fillId="0" borderId="32" xfId="57" applyNumberFormat="1" applyFont="1" applyBorder="1" applyAlignment="1">
      <alignment horizontal="center" wrapText="1"/>
      <protection/>
    </xf>
    <xf numFmtId="1" fontId="4" fillId="0" borderId="33" xfId="57" applyNumberFormat="1" applyFont="1" applyBorder="1" applyAlignment="1">
      <alignment horizontal="center" wrapText="1"/>
      <protection/>
    </xf>
    <xf numFmtId="1" fontId="4" fillId="0" borderId="34" xfId="57" applyNumberFormat="1" applyFont="1" applyBorder="1" applyAlignment="1">
      <alignment horizontal="center" wrapText="1"/>
      <protection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 horizontal="center"/>
      <protection/>
    </xf>
    <xf numFmtId="0" fontId="3" fillId="0" borderId="35" xfId="57" applyFont="1" applyBorder="1" applyAlignment="1">
      <alignment horizontal="center" vertical="center" wrapText="1"/>
      <protection/>
    </xf>
    <xf numFmtId="0" fontId="4" fillId="0" borderId="36" xfId="57" applyFont="1" applyBorder="1" applyAlignment="1">
      <alignment vertical="center" wrapText="1"/>
      <protection/>
    </xf>
    <xf numFmtId="0" fontId="3" fillId="0" borderId="37" xfId="57" applyFont="1" applyBorder="1" applyAlignment="1">
      <alignment horizontal="center" vertical="center"/>
      <protection/>
    </xf>
    <xf numFmtId="0" fontId="4" fillId="0" borderId="38" xfId="57" applyFont="1" applyBorder="1" applyAlignment="1">
      <alignment vertical="center"/>
      <protection/>
    </xf>
    <xf numFmtId="1" fontId="3" fillId="0" borderId="39" xfId="57" applyNumberFormat="1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39" xfId="57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3" fillId="0" borderId="39" xfId="57" applyNumberFormat="1" applyFont="1" applyBorder="1" applyAlignment="1">
      <alignment horizontal="center" vertical="center" wrapText="1"/>
      <protection/>
    </xf>
    <xf numFmtId="0" fontId="18" fillId="0" borderId="40" xfId="0" applyFont="1" applyBorder="1" applyAlignment="1">
      <alignment horizontal="center" vertical="center" wrapText="1"/>
    </xf>
    <xf numFmtId="1" fontId="6" fillId="0" borderId="0" xfId="57" applyNumberFormat="1" applyFont="1" applyBorder="1" applyAlignment="1">
      <alignment horizontal="left"/>
      <protection/>
    </xf>
    <xf numFmtId="1" fontId="4" fillId="0" borderId="15" xfId="57" applyNumberFormat="1" applyFont="1" applyFill="1" applyBorder="1" applyAlignment="1">
      <alignment horizontal="left"/>
      <protection/>
    </xf>
    <xf numFmtId="1" fontId="4" fillId="0" borderId="20" xfId="57" applyNumberFormat="1" applyFont="1" applyFill="1" applyBorder="1" applyAlignment="1">
      <alignment horizontal="left"/>
      <protection/>
    </xf>
    <xf numFmtId="1" fontId="4" fillId="0" borderId="13" xfId="57" applyNumberFormat="1" applyFont="1" applyFill="1" applyBorder="1" applyAlignment="1">
      <alignment horizontal="left"/>
      <protection/>
    </xf>
    <xf numFmtId="0" fontId="4" fillId="0" borderId="36" xfId="57" applyFont="1" applyBorder="1" applyAlignment="1">
      <alignment vertical="center" wrapText="1"/>
      <protection/>
    </xf>
    <xf numFmtId="0" fontId="4" fillId="0" borderId="38" xfId="57" applyFont="1" applyBorder="1" applyAlignment="1">
      <alignment vertical="center"/>
      <protection/>
    </xf>
    <xf numFmtId="1" fontId="4" fillId="33" borderId="11" xfId="57" applyNumberFormat="1" applyFont="1" applyFill="1" applyBorder="1" applyAlignment="1">
      <alignment horizontal="left" shrinkToFit="1"/>
      <protection/>
    </xf>
    <xf numFmtId="0" fontId="4" fillId="33" borderId="11" xfId="0" applyFont="1" applyFill="1" applyBorder="1" applyAlignment="1">
      <alignment horizontal="left" shrinkToFit="1"/>
    </xf>
    <xf numFmtId="0" fontId="23" fillId="0" borderId="40" xfId="0" applyFont="1" applyBorder="1" applyAlignment="1">
      <alignment horizontal="center" vertical="center" wrapText="1"/>
    </xf>
    <xf numFmtId="0" fontId="15" fillId="33" borderId="11" xfId="57" applyFont="1" applyFill="1" applyBorder="1" applyAlignment="1">
      <alignment horizontal="left" vertical="distributed" shrinkToFit="1"/>
      <protection/>
    </xf>
    <xf numFmtId="0" fontId="15" fillId="33" borderId="11" xfId="57" applyFont="1" applyFill="1" applyBorder="1" applyAlignment="1">
      <alignment horizontal="left" vertical="distributed"/>
      <protection/>
    </xf>
    <xf numFmtId="0" fontId="4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2" fillId="0" borderId="24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" fontId="3" fillId="0" borderId="33" xfId="57" applyNumberFormat="1" applyFont="1" applyBorder="1" applyAlignment="1">
      <alignment horizontal="center" wrapText="1"/>
      <protection/>
    </xf>
    <xf numFmtId="1" fontId="3" fillId="0" borderId="34" xfId="57" applyNumberFormat="1" applyFont="1" applyBorder="1" applyAlignment="1">
      <alignment horizontal="center" wrapText="1"/>
      <protection/>
    </xf>
    <xf numFmtId="0" fontId="3" fillId="0" borderId="39" xfId="57" applyFont="1" applyBorder="1" applyAlignment="1">
      <alignment horizontal="center" vertical="center"/>
      <protection/>
    </xf>
    <xf numFmtId="0" fontId="4" fillId="0" borderId="40" xfId="57" applyFont="1" applyBorder="1" applyAlignment="1">
      <alignment vertical="center"/>
      <protection/>
    </xf>
    <xf numFmtId="0" fontId="4" fillId="0" borderId="40" xfId="57" applyFont="1" applyBorder="1" applyAlignment="1">
      <alignment vertical="center"/>
      <protection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" fontId="17" fillId="0" borderId="11" xfId="57" applyNumberFormat="1" applyFont="1" applyFill="1" applyBorder="1" applyAlignment="1">
      <alignment horizontal="center"/>
      <protection/>
    </xf>
    <xf numFmtId="0" fontId="3" fillId="35" borderId="11" xfId="57" applyFont="1" applyFill="1" applyBorder="1" applyAlignment="1">
      <alignment horizontal="center"/>
      <protection/>
    </xf>
    <xf numFmtId="0" fontId="3" fillId="35" borderId="12" xfId="57" applyFont="1" applyFill="1" applyBorder="1" applyAlignment="1">
      <alignment horizontal="center"/>
      <protection/>
    </xf>
    <xf numFmtId="0" fontId="9" fillId="35" borderId="11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_2013 tavaszi félévre KTC által meghirdetendő tárgya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2013 tavaszi félévre KTC által meghirdetendő tárgya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115" zoomScaleNormal="115" zoomScalePageLayoutView="0" workbookViewId="0" topLeftCell="A1">
      <selection activeCell="H26" sqref="H26"/>
    </sheetView>
  </sheetViews>
  <sheetFormatPr defaultColWidth="9.00390625" defaultRowHeight="12.75"/>
  <cols>
    <col min="1" max="1" width="8.00390625" style="0" customWidth="1"/>
    <col min="3" max="3" width="13.375" style="0" customWidth="1"/>
    <col min="4" max="4" width="22.875" style="0" bestFit="1" customWidth="1"/>
    <col min="5" max="5" width="20.375" style="0" customWidth="1"/>
    <col min="6" max="6" width="6.125" style="0" bestFit="1" customWidth="1"/>
    <col min="7" max="9" width="5.875" style="0" bestFit="1" customWidth="1"/>
    <col min="10" max="10" width="2.75390625" style="0" bestFit="1" customWidth="1"/>
    <col min="11" max="11" width="3.25390625" style="0" bestFit="1" customWidth="1"/>
    <col min="12" max="12" width="3.875" style="0" bestFit="1" customWidth="1"/>
    <col min="13" max="13" width="5.375" style="0" bestFit="1" customWidth="1"/>
    <col min="14" max="14" width="6.25390625" style="0" bestFit="1" customWidth="1"/>
    <col min="15" max="15" width="14.75390625" style="0" bestFit="1" customWidth="1"/>
  </cols>
  <sheetData>
    <row r="1" spans="1:15" ht="13.5" thickBot="1">
      <c r="A1" s="273" t="s">
        <v>385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</row>
    <row r="2" spans="1:15" ht="12.75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2.75">
      <c r="A3" s="290" t="s">
        <v>380</v>
      </c>
      <c r="B3" s="290"/>
      <c r="C3" s="290"/>
      <c r="D3" s="290"/>
      <c r="E3" s="290"/>
      <c r="F3" s="290"/>
      <c r="G3" s="290"/>
      <c r="H3" s="290"/>
      <c r="I3" s="290"/>
      <c r="J3" s="207"/>
      <c r="K3" s="207"/>
      <c r="L3" s="207"/>
      <c r="M3" s="207"/>
      <c r="N3" s="207"/>
      <c r="O3" s="207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thickBot="1">
      <c r="A5" s="43" t="s">
        <v>13</v>
      </c>
      <c r="B5" s="44"/>
      <c r="C5" s="4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83" t="s">
        <v>363</v>
      </c>
      <c r="B6" s="288" t="s">
        <v>364</v>
      </c>
      <c r="C6" s="288" t="s">
        <v>365</v>
      </c>
      <c r="D6" s="279" t="s">
        <v>366</v>
      </c>
      <c r="E6" s="285" t="s">
        <v>367</v>
      </c>
      <c r="F6" s="270" t="s">
        <v>368</v>
      </c>
      <c r="G6" s="271"/>
      <c r="H6" s="271"/>
      <c r="I6" s="272"/>
      <c r="J6" s="276" t="s">
        <v>369</v>
      </c>
      <c r="K6" s="277"/>
      <c r="L6" s="277"/>
      <c r="M6" s="278"/>
      <c r="N6" s="281" t="s">
        <v>370</v>
      </c>
      <c r="O6" s="286" t="s">
        <v>362</v>
      </c>
    </row>
    <row r="7" spans="1:15" ht="13.5" thickBot="1">
      <c r="A7" s="284"/>
      <c r="B7" s="289"/>
      <c r="C7" s="289"/>
      <c r="D7" s="280"/>
      <c r="E7" s="284"/>
      <c r="F7" s="27">
        <v>1</v>
      </c>
      <c r="G7" s="3">
        <v>2</v>
      </c>
      <c r="H7" s="3">
        <v>3</v>
      </c>
      <c r="I7" s="28">
        <v>4</v>
      </c>
      <c r="J7" s="27" t="s">
        <v>0</v>
      </c>
      <c r="K7" s="3" t="s">
        <v>1</v>
      </c>
      <c r="L7" s="3" t="s">
        <v>2</v>
      </c>
      <c r="M7" s="28" t="s">
        <v>8</v>
      </c>
      <c r="N7" s="282"/>
      <c r="O7" s="287"/>
    </row>
    <row r="8" spans="1:15" ht="22.5">
      <c r="A8" s="68">
        <v>1</v>
      </c>
      <c r="B8" s="62" t="s">
        <v>115</v>
      </c>
      <c r="C8" s="63" t="s">
        <v>179</v>
      </c>
      <c r="D8" s="127" t="s">
        <v>14</v>
      </c>
      <c r="E8" s="148" t="s">
        <v>183</v>
      </c>
      <c r="F8" s="56" t="s">
        <v>6</v>
      </c>
      <c r="G8" s="56"/>
      <c r="H8" s="56"/>
      <c r="I8" s="56"/>
      <c r="J8" s="56">
        <v>0</v>
      </c>
      <c r="K8" s="57">
        <v>0</v>
      </c>
      <c r="L8" s="56">
        <v>2</v>
      </c>
      <c r="M8" s="69">
        <v>2</v>
      </c>
      <c r="N8" s="58">
        <v>2</v>
      </c>
      <c r="O8" s="261" t="s">
        <v>253</v>
      </c>
    </row>
    <row r="9" spans="1:15" ht="12.75">
      <c r="A9" s="68">
        <v>2</v>
      </c>
      <c r="B9" s="62" t="s">
        <v>98</v>
      </c>
      <c r="C9" s="63" t="s">
        <v>179</v>
      </c>
      <c r="D9" s="127" t="s">
        <v>15</v>
      </c>
      <c r="E9" s="127" t="s">
        <v>193</v>
      </c>
      <c r="F9" s="56" t="s">
        <v>4</v>
      </c>
      <c r="G9" s="56"/>
      <c r="H9" s="56"/>
      <c r="I9" s="56"/>
      <c r="J9" s="56">
        <v>2</v>
      </c>
      <c r="K9" s="56">
        <v>0</v>
      </c>
      <c r="L9" s="56">
        <v>0</v>
      </c>
      <c r="M9" s="69">
        <v>2</v>
      </c>
      <c r="N9" s="58">
        <v>2</v>
      </c>
      <c r="O9" s="97" t="s">
        <v>254</v>
      </c>
    </row>
    <row r="10" spans="1:15" ht="12.75">
      <c r="A10" s="68">
        <v>3</v>
      </c>
      <c r="B10" s="62" t="s">
        <v>99</v>
      </c>
      <c r="C10" s="63" t="s">
        <v>179</v>
      </c>
      <c r="D10" s="127" t="s">
        <v>16</v>
      </c>
      <c r="E10" s="149" t="s">
        <v>184</v>
      </c>
      <c r="F10" s="56" t="s">
        <v>12</v>
      </c>
      <c r="G10" s="56"/>
      <c r="H10" s="56"/>
      <c r="I10" s="56"/>
      <c r="J10" s="56">
        <v>4</v>
      </c>
      <c r="K10" s="57">
        <v>0</v>
      </c>
      <c r="L10" s="56">
        <v>0</v>
      </c>
      <c r="M10" s="69">
        <v>4</v>
      </c>
      <c r="N10" s="58">
        <v>4</v>
      </c>
      <c r="O10" s="97" t="s">
        <v>255</v>
      </c>
    </row>
    <row r="11" spans="1:15" ht="23.25" customHeight="1">
      <c r="A11" s="68">
        <v>4</v>
      </c>
      <c r="B11" s="62" t="s">
        <v>101</v>
      </c>
      <c r="C11" s="63" t="s">
        <v>179</v>
      </c>
      <c r="D11" s="127" t="s">
        <v>18</v>
      </c>
      <c r="E11" s="149" t="s">
        <v>185</v>
      </c>
      <c r="F11" s="56" t="s">
        <v>6</v>
      </c>
      <c r="G11" s="56"/>
      <c r="H11" s="56"/>
      <c r="I11" s="56"/>
      <c r="J11" s="56">
        <v>0</v>
      </c>
      <c r="K11" s="56">
        <v>0</v>
      </c>
      <c r="L11" s="56">
        <v>2</v>
      </c>
      <c r="M11" s="69">
        <v>2</v>
      </c>
      <c r="N11" s="58">
        <v>2</v>
      </c>
      <c r="O11" s="97" t="s">
        <v>256</v>
      </c>
    </row>
    <row r="12" spans="1:15" ht="12.75">
      <c r="A12" s="68">
        <v>5</v>
      </c>
      <c r="B12" s="64" t="s">
        <v>97</v>
      </c>
      <c r="C12" s="66" t="s">
        <v>179</v>
      </c>
      <c r="D12" s="150" t="s">
        <v>20</v>
      </c>
      <c r="E12" s="149" t="s">
        <v>306</v>
      </c>
      <c r="F12" s="59" t="s">
        <v>4</v>
      </c>
      <c r="G12" s="59"/>
      <c r="H12" s="60"/>
      <c r="I12" s="59"/>
      <c r="J12" s="59">
        <v>2</v>
      </c>
      <c r="K12" s="59">
        <v>0</v>
      </c>
      <c r="L12" s="59">
        <v>0</v>
      </c>
      <c r="M12" s="70">
        <v>2</v>
      </c>
      <c r="N12" s="61">
        <v>2</v>
      </c>
      <c r="O12" s="97" t="s">
        <v>440</v>
      </c>
    </row>
    <row r="13" spans="1:15" s="1" customFormat="1" ht="12.75">
      <c r="A13" s="68">
        <v>6</v>
      </c>
      <c r="B13" s="62" t="s">
        <v>116</v>
      </c>
      <c r="C13" s="63" t="s">
        <v>179</v>
      </c>
      <c r="D13" s="127" t="s">
        <v>295</v>
      </c>
      <c r="E13" s="149" t="s">
        <v>194</v>
      </c>
      <c r="F13" s="56"/>
      <c r="G13" s="56" t="s">
        <v>4</v>
      </c>
      <c r="H13" s="56"/>
      <c r="I13" s="56"/>
      <c r="J13" s="56">
        <v>2</v>
      </c>
      <c r="K13" s="56">
        <v>0</v>
      </c>
      <c r="L13" s="56">
        <v>0</v>
      </c>
      <c r="M13" s="69">
        <v>2</v>
      </c>
      <c r="N13" s="58">
        <v>2</v>
      </c>
      <c r="O13" s="97" t="s">
        <v>180</v>
      </c>
    </row>
    <row r="14" spans="1:15" ht="25.5" customHeight="1">
      <c r="A14" s="68">
        <v>7</v>
      </c>
      <c r="B14" s="62" t="s">
        <v>296</v>
      </c>
      <c r="C14" s="63" t="s">
        <v>297</v>
      </c>
      <c r="D14" s="127" t="s">
        <v>298</v>
      </c>
      <c r="E14" s="232" t="s">
        <v>469</v>
      </c>
      <c r="F14" s="56"/>
      <c r="G14" s="56" t="s">
        <v>9</v>
      </c>
      <c r="H14" s="56"/>
      <c r="I14" s="56"/>
      <c r="J14" s="56">
        <v>0</v>
      </c>
      <c r="K14" s="56">
        <v>2</v>
      </c>
      <c r="L14" s="56">
        <v>0</v>
      </c>
      <c r="M14" s="69">
        <v>2</v>
      </c>
      <c r="N14" s="58">
        <v>2</v>
      </c>
      <c r="O14" s="149" t="s">
        <v>299</v>
      </c>
    </row>
    <row r="15" spans="1:15" ht="12.75">
      <c r="A15" s="68">
        <v>8</v>
      </c>
      <c r="B15" s="67" t="s">
        <v>117</v>
      </c>
      <c r="C15" s="65" t="s">
        <v>179</v>
      </c>
      <c r="D15" s="127" t="s">
        <v>21</v>
      </c>
      <c r="E15" s="149" t="s">
        <v>307</v>
      </c>
      <c r="F15" s="56"/>
      <c r="G15" s="245" t="s">
        <v>9</v>
      </c>
      <c r="H15" s="8"/>
      <c r="I15" s="8"/>
      <c r="J15" s="56">
        <v>0</v>
      </c>
      <c r="K15" s="56">
        <v>2</v>
      </c>
      <c r="L15" s="56">
        <v>0</v>
      </c>
      <c r="M15" s="69">
        <v>2</v>
      </c>
      <c r="N15" s="58">
        <v>2</v>
      </c>
      <c r="O15" s="97" t="s">
        <v>258</v>
      </c>
    </row>
    <row r="16" spans="1:15" ht="12.75">
      <c r="A16" s="35"/>
      <c r="B16" s="36"/>
      <c r="C16" s="37"/>
      <c r="D16" s="38"/>
      <c r="E16" s="39"/>
      <c r="F16" s="2"/>
      <c r="G16" s="2"/>
      <c r="H16" s="40"/>
      <c r="I16" s="40"/>
      <c r="J16" s="40"/>
      <c r="K16" s="45"/>
      <c r="L16" s="54" t="s">
        <v>357</v>
      </c>
      <c r="M16" s="45"/>
      <c r="N16" s="55">
        <f>SUM(N8:N15)</f>
        <v>18</v>
      </c>
      <c r="O16" s="41"/>
    </row>
    <row r="17" spans="1:15" ht="12.75">
      <c r="A17" s="2"/>
      <c r="B17" s="2"/>
      <c r="C17" s="2"/>
      <c r="D17" s="2"/>
      <c r="E17" s="2"/>
      <c r="F17" s="2">
        <f>N8+N9+N10+N11+N12</f>
        <v>12</v>
      </c>
      <c r="G17" s="2">
        <f>N15+N13+N14</f>
        <v>6</v>
      </c>
      <c r="H17" s="2">
        <v>0</v>
      </c>
      <c r="I17" s="2">
        <v>0</v>
      </c>
      <c r="J17" s="2"/>
      <c r="K17" s="2"/>
      <c r="L17" s="2"/>
      <c r="M17" s="2"/>
      <c r="O17" s="2"/>
    </row>
    <row r="18" spans="1:15" ht="13.5" thickBot="1">
      <c r="A18" s="46" t="s">
        <v>10</v>
      </c>
      <c r="B18" s="47"/>
      <c r="C18" s="4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83" t="s">
        <v>363</v>
      </c>
      <c r="B19" s="288" t="s">
        <v>364</v>
      </c>
      <c r="C19" s="288" t="s">
        <v>365</v>
      </c>
      <c r="D19" s="279" t="s">
        <v>366</v>
      </c>
      <c r="E19" s="285" t="s">
        <v>367</v>
      </c>
      <c r="F19" s="270" t="s">
        <v>368</v>
      </c>
      <c r="G19" s="271"/>
      <c r="H19" s="271"/>
      <c r="I19" s="272"/>
      <c r="J19" s="276" t="s">
        <v>369</v>
      </c>
      <c r="K19" s="277"/>
      <c r="L19" s="277"/>
      <c r="M19" s="278"/>
      <c r="N19" s="281" t="s">
        <v>370</v>
      </c>
      <c r="O19" s="286" t="s">
        <v>362</v>
      </c>
    </row>
    <row r="20" spans="1:15" ht="13.5" thickBot="1">
      <c r="A20" s="284"/>
      <c r="B20" s="289"/>
      <c r="C20" s="289"/>
      <c r="D20" s="280"/>
      <c r="E20" s="284"/>
      <c r="F20" s="27">
        <v>1</v>
      </c>
      <c r="G20" s="3">
        <v>2</v>
      </c>
      <c r="H20" s="3">
        <v>3</v>
      </c>
      <c r="I20" s="28">
        <v>4</v>
      </c>
      <c r="J20" s="27" t="s">
        <v>0</v>
      </c>
      <c r="K20" s="3" t="s">
        <v>1</v>
      </c>
      <c r="L20" s="3" t="s">
        <v>2</v>
      </c>
      <c r="M20" s="28" t="s">
        <v>8</v>
      </c>
      <c r="N20" s="282"/>
      <c r="O20" s="287"/>
    </row>
    <row r="21" spans="1:15" ht="22.5">
      <c r="A21" s="107">
        <v>10</v>
      </c>
      <c r="B21" s="107" t="s">
        <v>118</v>
      </c>
      <c r="C21" s="63" t="s">
        <v>179</v>
      </c>
      <c r="D21" s="231" t="s">
        <v>22</v>
      </c>
      <c r="E21" s="258" t="s">
        <v>187</v>
      </c>
      <c r="F21" s="132" t="s">
        <v>4</v>
      </c>
      <c r="G21" s="132"/>
      <c r="H21" s="132"/>
      <c r="I21" s="132"/>
      <c r="J21" s="132">
        <v>2</v>
      </c>
      <c r="K21" s="132">
        <v>0</v>
      </c>
      <c r="L21" s="132">
        <v>0</v>
      </c>
      <c r="M21" s="217">
        <v>2</v>
      </c>
      <c r="N21" s="121">
        <v>2</v>
      </c>
      <c r="O21" s="97" t="s">
        <v>259</v>
      </c>
    </row>
    <row r="22" spans="1:15" ht="12.75">
      <c r="A22" s="107">
        <v>11</v>
      </c>
      <c r="B22" s="107" t="s">
        <v>104</v>
      </c>
      <c r="C22" s="63" t="s">
        <v>179</v>
      </c>
      <c r="D22" s="231" t="s">
        <v>23</v>
      </c>
      <c r="E22" s="232" t="s">
        <v>300</v>
      </c>
      <c r="F22" s="132" t="s">
        <v>6</v>
      </c>
      <c r="G22" s="132"/>
      <c r="H22" s="132"/>
      <c r="I22" s="132"/>
      <c r="J22" s="132">
        <v>0</v>
      </c>
      <c r="K22" s="132">
        <v>0</v>
      </c>
      <c r="L22" s="132">
        <v>2</v>
      </c>
      <c r="M22" s="217">
        <v>2</v>
      </c>
      <c r="N22" s="121">
        <v>2</v>
      </c>
      <c r="O22" s="97" t="s">
        <v>178</v>
      </c>
    </row>
    <row r="23" spans="1:15" ht="22.5">
      <c r="A23" s="107">
        <v>12</v>
      </c>
      <c r="B23" s="107" t="s">
        <v>103</v>
      </c>
      <c r="C23" s="63" t="s">
        <v>179</v>
      </c>
      <c r="D23" s="231" t="s">
        <v>24</v>
      </c>
      <c r="E23" s="232" t="s">
        <v>188</v>
      </c>
      <c r="F23" s="132" t="s">
        <v>6</v>
      </c>
      <c r="G23" s="132"/>
      <c r="H23" s="132"/>
      <c r="I23" s="132"/>
      <c r="J23" s="132">
        <v>0</v>
      </c>
      <c r="K23" s="132">
        <v>0</v>
      </c>
      <c r="L23" s="132">
        <v>2</v>
      </c>
      <c r="M23" s="217">
        <v>2</v>
      </c>
      <c r="N23" s="121">
        <v>2</v>
      </c>
      <c r="O23" s="97" t="s">
        <v>260</v>
      </c>
    </row>
    <row r="24" spans="1:15" ht="22.5">
      <c r="A24" s="107">
        <v>13</v>
      </c>
      <c r="B24" s="107" t="s">
        <v>105</v>
      </c>
      <c r="C24" s="63" t="s">
        <v>179</v>
      </c>
      <c r="D24" s="231" t="s">
        <v>302</v>
      </c>
      <c r="E24" s="232" t="s">
        <v>303</v>
      </c>
      <c r="F24" s="132" t="s">
        <v>4</v>
      </c>
      <c r="G24" s="132"/>
      <c r="H24" s="132"/>
      <c r="I24" s="132"/>
      <c r="J24" s="132">
        <v>2</v>
      </c>
      <c r="K24" s="132">
        <v>0</v>
      </c>
      <c r="L24" s="132">
        <v>0</v>
      </c>
      <c r="M24" s="217">
        <v>2</v>
      </c>
      <c r="N24" s="121">
        <v>2</v>
      </c>
      <c r="O24" s="149" t="s">
        <v>348</v>
      </c>
    </row>
    <row r="25" spans="1:15" ht="24" customHeight="1">
      <c r="A25" s="107">
        <v>14</v>
      </c>
      <c r="B25" s="107" t="s">
        <v>169</v>
      </c>
      <c r="C25" s="145" t="s">
        <v>170</v>
      </c>
      <c r="D25" s="231" t="s">
        <v>25</v>
      </c>
      <c r="E25" s="211" t="s">
        <v>460</v>
      </c>
      <c r="F25" s="132" t="s">
        <v>245</v>
      </c>
      <c r="G25" s="132"/>
      <c r="H25" s="132"/>
      <c r="I25" s="132"/>
      <c r="J25" s="132">
        <v>1</v>
      </c>
      <c r="K25" s="132">
        <v>0</v>
      </c>
      <c r="L25" s="132">
        <v>0</v>
      </c>
      <c r="M25" s="217">
        <v>1</v>
      </c>
      <c r="N25" s="121">
        <v>1</v>
      </c>
      <c r="O25" s="149" t="s">
        <v>431</v>
      </c>
    </row>
    <row r="26" spans="1:15" ht="24.75" customHeight="1">
      <c r="A26" s="107">
        <v>15</v>
      </c>
      <c r="B26" s="107" t="s">
        <v>170</v>
      </c>
      <c r="C26" s="145" t="s">
        <v>169</v>
      </c>
      <c r="D26" s="231" t="s">
        <v>25</v>
      </c>
      <c r="E26" s="211" t="s">
        <v>460</v>
      </c>
      <c r="F26" s="132" t="s">
        <v>6</v>
      </c>
      <c r="G26" s="132"/>
      <c r="H26" s="132"/>
      <c r="I26" s="132"/>
      <c r="J26" s="132">
        <v>0</v>
      </c>
      <c r="K26" s="132">
        <v>0</v>
      </c>
      <c r="L26" s="132">
        <v>2</v>
      </c>
      <c r="M26" s="217">
        <v>2</v>
      </c>
      <c r="N26" s="121">
        <v>2</v>
      </c>
      <c r="O26" s="149" t="s">
        <v>431</v>
      </c>
    </row>
    <row r="27" spans="1:15" s="26" customFormat="1" ht="15">
      <c r="A27" s="107">
        <v>16</v>
      </c>
      <c r="B27" s="107" t="s">
        <v>119</v>
      </c>
      <c r="C27" s="33"/>
      <c r="D27" s="231" t="s">
        <v>3</v>
      </c>
      <c r="E27" s="211" t="s">
        <v>192</v>
      </c>
      <c r="F27" s="132" t="s">
        <v>9</v>
      </c>
      <c r="G27" s="132"/>
      <c r="H27" s="132"/>
      <c r="I27" s="132"/>
      <c r="J27" s="132">
        <v>0</v>
      </c>
      <c r="K27" s="132">
        <v>2</v>
      </c>
      <c r="L27" s="132">
        <v>0</v>
      </c>
      <c r="M27" s="217">
        <v>2</v>
      </c>
      <c r="N27" s="121">
        <v>2</v>
      </c>
      <c r="O27" s="97" t="s">
        <v>262</v>
      </c>
    </row>
    <row r="28" spans="1:15" ht="22.5">
      <c r="A28" s="107">
        <v>17</v>
      </c>
      <c r="B28" s="107" t="s">
        <v>171</v>
      </c>
      <c r="C28" s="146" t="s">
        <v>358</v>
      </c>
      <c r="D28" s="231" t="s">
        <v>26</v>
      </c>
      <c r="E28" s="211" t="s">
        <v>461</v>
      </c>
      <c r="F28" s="218"/>
      <c r="G28" s="132" t="s">
        <v>245</v>
      </c>
      <c r="H28" s="132"/>
      <c r="I28" s="132"/>
      <c r="J28" s="132">
        <v>1</v>
      </c>
      <c r="K28" s="132">
        <v>0</v>
      </c>
      <c r="L28" s="132">
        <v>0</v>
      </c>
      <c r="M28" s="217">
        <v>1</v>
      </c>
      <c r="N28" s="121">
        <v>1</v>
      </c>
      <c r="O28" s="149" t="s">
        <v>431</v>
      </c>
    </row>
    <row r="29" spans="1:15" ht="22.5">
      <c r="A29" s="107">
        <v>18</v>
      </c>
      <c r="B29" s="108" t="s">
        <v>172</v>
      </c>
      <c r="C29" s="146" t="s">
        <v>359</v>
      </c>
      <c r="D29" s="231" t="s">
        <v>26</v>
      </c>
      <c r="E29" s="211" t="s">
        <v>461</v>
      </c>
      <c r="F29" s="219"/>
      <c r="G29" s="220" t="s">
        <v>6</v>
      </c>
      <c r="H29" s="220"/>
      <c r="I29" s="220"/>
      <c r="J29" s="220">
        <v>0</v>
      </c>
      <c r="K29" s="220">
        <v>0</v>
      </c>
      <c r="L29" s="220">
        <v>2</v>
      </c>
      <c r="M29" s="221">
        <v>2</v>
      </c>
      <c r="N29" s="122">
        <v>2</v>
      </c>
      <c r="O29" s="149" t="s">
        <v>431</v>
      </c>
    </row>
    <row r="30" spans="1:15" ht="12.75">
      <c r="A30" s="107">
        <v>19</v>
      </c>
      <c r="B30" s="108" t="s">
        <v>106</v>
      </c>
      <c r="C30" s="63" t="s">
        <v>179</v>
      </c>
      <c r="D30" s="233" t="s">
        <v>27</v>
      </c>
      <c r="E30" s="232" t="s">
        <v>189</v>
      </c>
      <c r="F30" s="220"/>
      <c r="G30" s="220" t="s">
        <v>4</v>
      </c>
      <c r="H30" s="222"/>
      <c r="I30" s="220"/>
      <c r="J30" s="220">
        <v>2</v>
      </c>
      <c r="K30" s="220">
        <v>0</v>
      </c>
      <c r="L30" s="220">
        <v>0</v>
      </c>
      <c r="M30" s="221">
        <v>2</v>
      </c>
      <c r="N30" s="122">
        <v>2</v>
      </c>
      <c r="O30" s="97" t="s">
        <v>257</v>
      </c>
    </row>
    <row r="31" spans="1:15" ht="22.5">
      <c r="A31" s="107">
        <v>20</v>
      </c>
      <c r="B31" s="9" t="s">
        <v>109</v>
      </c>
      <c r="C31" s="249" t="s">
        <v>105</v>
      </c>
      <c r="D31" s="232" t="s">
        <v>360</v>
      </c>
      <c r="E31" s="232" t="s">
        <v>428</v>
      </c>
      <c r="F31" s="224"/>
      <c r="G31" s="223" t="s">
        <v>11</v>
      </c>
      <c r="H31" s="223"/>
      <c r="I31" s="212"/>
      <c r="J31" s="223">
        <v>0</v>
      </c>
      <c r="K31" s="223">
        <v>0</v>
      </c>
      <c r="L31" s="223">
        <v>4</v>
      </c>
      <c r="M31" s="225">
        <v>4</v>
      </c>
      <c r="N31" s="123">
        <v>4</v>
      </c>
      <c r="O31" s="149" t="s">
        <v>263</v>
      </c>
    </row>
    <row r="32" spans="1:15" ht="12.75">
      <c r="A32" s="107">
        <v>21</v>
      </c>
      <c r="B32" s="9" t="s">
        <v>108</v>
      </c>
      <c r="C32" s="63" t="s">
        <v>179</v>
      </c>
      <c r="D32" s="259" t="s">
        <v>30</v>
      </c>
      <c r="E32" s="232" t="s">
        <v>190</v>
      </c>
      <c r="F32" s="224"/>
      <c r="G32" s="223" t="s">
        <v>4</v>
      </c>
      <c r="H32" s="223"/>
      <c r="I32" s="223"/>
      <c r="J32" s="223">
        <v>2</v>
      </c>
      <c r="K32" s="223">
        <v>0</v>
      </c>
      <c r="L32" s="223">
        <v>0</v>
      </c>
      <c r="M32" s="225">
        <v>2</v>
      </c>
      <c r="N32" s="123">
        <v>2</v>
      </c>
      <c r="O32" s="149" t="s">
        <v>178</v>
      </c>
    </row>
    <row r="33" spans="1:15" ht="22.5" customHeight="1">
      <c r="A33" s="107">
        <v>22</v>
      </c>
      <c r="B33" s="9" t="s">
        <v>121</v>
      </c>
      <c r="C33" s="63" t="s">
        <v>179</v>
      </c>
      <c r="D33" s="232" t="s">
        <v>29</v>
      </c>
      <c r="E33" s="232" t="s">
        <v>304</v>
      </c>
      <c r="F33" s="224"/>
      <c r="G33" s="223"/>
      <c r="H33" s="223" t="s">
        <v>4</v>
      </c>
      <c r="I33" s="212"/>
      <c r="J33" s="223">
        <v>2</v>
      </c>
      <c r="K33" s="223">
        <v>0</v>
      </c>
      <c r="L33" s="223">
        <v>0</v>
      </c>
      <c r="M33" s="225">
        <v>2</v>
      </c>
      <c r="N33" s="123">
        <v>2</v>
      </c>
      <c r="O33" s="97" t="s">
        <v>262</v>
      </c>
    </row>
    <row r="34" spans="1:15" ht="22.5">
      <c r="A34" s="107">
        <v>23</v>
      </c>
      <c r="B34" s="9" t="s">
        <v>107</v>
      </c>
      <c r="C34" s="250" t="s">
        <v>462</v>
      </c>
      <c r="D34" s="232" t="s">
        <v>470</v>
      </c>
      <c r="E34" s="232" t="s">
        <v>429</v>
      </c>
      <c r="F34" s="224"/>
      <c r="G34" s="223"/>
      <c r="H34" s="223" t="s">
        <v>11</v>
      </c>
      <c r="I34" s="229"/>
      <c r="J34" s="223">
        <v>0</v>
      </c>
      <c r="K34" s="223">
        <v>0</v>
      </c>
      <c r="L34" s="223">
        <v>4</v>
      </c>
      <c r="M34" s="225">
        <v>4</v>
      </c>
      <c r="N34" s="123">
        <v>4</v>
      </c>
      <c r="O34" s="235" t="s">
        <v>424</v>
      </c>
    </row>
    <row r="35" spans="1:15" ht="22.5">
      <c r="A35" s="107">
        <v>24</v>
      </c>
      <c r="B35" s="126" t="s">
        <v>343</v>
      </c>
      <c r="C35" s="63" t="s">
        <v>179</v>
      </c>
      <c r="D35" s="260" t="s">
        <v>344</v>
      </c>
      <c r="E35" s="260" t="s">
        <v>345</v>
      </c>
      <c r="F35" s="132"/>
      <c r="G35" s="57"/>
      <c r="H35" s="132"/>
      <c r="I35" s="57" t="s">
        <v>4</v>
      </c>
      <c r="J35" s="99">
        <v>2</v>
      </c>
      <c r="K35" s="99">
        <v>0</v>
      </c>
      <c r="L35" s="99">
        <v>0</v>
      </c>
      <c r="M35" s="134">
        <v>2</v>
      </c>
      <c r="N35" s="123">
        <v>2</v>
      </c>
      <c r="O35" s="163" t="s">
        <v>346</v>
      </c>
    </row>
    <row r="36" spans="1:15" ht="12.75">
      <c r="A36" s="107">
        <v>25</v>
      </c>
      <c r="B36" s="9" t="s">
        <v>120</v>
      </c>
      <c r="C36" s="4" t="s">
        <v>99</v>
      </c>
      <c r="D36" s="231" t="s">
        <v>28</v>
      </c>
      <c r="E36" s="232" t="s">
        <v>301</v>
      </c>
      <c r="F36" s="132"/>
      <c r="G36" s="223"/>
      <c r="H36" s="224"/>
      <c r="I36" s="223" t="s">
        <v>9</v>
      </c>
      <c r="J36" s="132">
        <v>0</v>
      </c>
      <c r="K36" s="132">
        <v>2</v>
      </c>
      <c r="L36" s="132">
        <v>0</v>
      </c>
      <c r="M36" s="217">
        <v>2</v>
      </c>
      <c r="N36" s="121">
        <v>2</v>
      </c>
      <c r="O36" s="97" t="s">
        <v>262</v>
      </c>
    </row>
    <row r="37" spans="1:15" ht="22.5">
      <c r="A37" s="107">
        <v>26</v>
      </c>
      <c r="B37" s="9" t="s">
        <v>122</v>
      </c>
      <c r="C37" s="63" t="s">
        <v>179</v>
      </c>
      <c r="D37" s="232" t="s">
        <v>31</v>
      </c>
      <c r="E37" s="232" t="s">
        <v>305</v>
      </c>
      <c r="F37" s="224"/>
      <c r="G37" s="223"/>
      <c r="H37" s="223"/>
      <c r="I37" s="223" t="s">
        <v>4</v>
      </c>
      <c r="J37" s="223">
        <v>2</v>
      </c>
      <c r="K37" s="223">
        <v>0</v>
      </c>
      <c r="L37" s="223">
        <v>0</v>
      </c>
      <c r="M37" s="225">
        <v>2</v>
      </c>
      <c r="N37" s="123">
        <v>2</v>
      </c>
      <c r="O37" s="149" t="s">
        <v>430</v>
      </c>
    </row>
    <row r="38" ht="12.75">
      <c r="N38" s="247"/>
    </row>
    <row r="39" spans="1:15" ht="12.75">
      <c r="A39" s="36"/>
      <c r="B39" s="48"/>
      <c r="C39" s="49"/>
      <c r="D39" s="50"/>
      <c r="E39" s="51" t="s">
        <v>441</v>
      </c>
      <c r="F39" s="242">
        <f>N21+N22+N23+N24+N25+N26+N27</f>
        <v>13</v>
      </c>
      <c r="G39" s="242">
        <f>N28+N29+N30+N31+N32</f>
        <v>11</v>
      </c>
      <c r="H39" s="243">
        <f>N33+N34</f>
        <v>6</v>
      </c>
      <c r="I39" s="244">
        <f>N35+N37+N36</f>
        <v>6</v>
      </c>
      <c r="J39" s="135"/>
      <c r="K39" s="54"/>
      <c r="L39" s="54" t="s">
        <v>357</v>
      </c>
      <c r="M39" s="54"/>
      <c r="N39" s="252">
        <f>SUM(N21:N37)</f>
        <v>36</v>
      </c>
      <c r="O39" s="53"/>
    </row>
    <row r="40" spans="1:16" ht="12.75">
      <c r="A40" s="36"/>
      <c r="B40" s="48"/>
      <c r="C40" s="49"/>
      <c r="D40" s="51"/>
      <c r="E40" s="51"/>
      <c r="F40">
        <f>F39+F17</f>
        <v>25</v>
      </c>
      <c r="G40">
        <f>G39+G17</f>
        <v>17</v>
      </c>
      <c r="H40">
        <f>H39+H17</f>
        <v>6</v>
      </c>
      <c r="I40">
        <f>I39+I17</f>
        <v>6</v>
      </c>
      <c r="J40" s="93"/>
      <c r="K40" s="93"/>
      <c r="L40" s="93"/>
      <c r="M40" s="93"/>
      <c r="N40" s="93"/>
      <c r="O40" s="93"/>
      <c r="P40" s="52"/>
    </row>
    <row r="41" spans="1:16" ht="12.75">
      <c r="A41" s="36"/>
      <c r="B41" s="48"/>
      <c r="C41" s="49"/>
      <c r="D41" s="51"/>
      <c r="E41" s="51"/>
      <c r="H41" s="52"/>
      <c r="I41" s="94"/>
      <c r="J41" s="93"/>
      <c r="K41" s="93"/>
      <c r="L41" s="93"/>
      <c r="M41" s="93"/>
      <c r="N41" s="93"/>
      <c r="O41" s="93"/>
      <c r="P41" s="52"/>
    </row>
    <row r="42" spans="1:17" ht="12.75">
      <c r="A42" s="81" t="s">
        <v>375</v>
      </c>
      <c r="B42" s="81"/>
      <c r="C42" s="82"/>
      <c r="D42" s="45"/>
      <c r="H42" s="52"/>
      <c r="I42" s="93"/>
      <c r="J42" s="93"/>
      <c r="K42" s="93"/>
      <c r="L42" s="93"/>
      <c r="M42" s="93"/>
      <c r="N42" s="93"/>
      <c r="O42" s="93"/>
      <c r="P42" s="52"/>
      <c r="Q42" s="52"/>
    </row>
    <row r="43" spans="1:17" ht="22.5" customHeight="1">
      <c r="A43" s="85"/>
      <c r="B43" s="86"/>
      <c r="C43" s="98"/>
      <c r="D43" s="236" t="s">
        <v>434</v>
      </c>
      <c r="E43" s="237" t="s">
        <v>435</v>
      </c>
      <c r="H43" s="52"/>
      <c r="I43" s="304" t="s">
        <v>378</v>
      </c>
      <c r="J43" s="305"/>
      <c r="K43" s="305"/>
      <c r="L43" s="305"/>
      <c r="M43" s="305"/>
      <c r="N43" s="305"/>
      <c r="O43" s="306"/>
      <c r="P43" s="52"/>
      <c r="Q43" s="52"/>
    </row>
    <row r="44" spans="1:17" ht="12.75">
      <c r="A44" s="301" t="s">
        <v>397</v>
      </c>
      <c r="B44" s="302"/>
      <c r="C44" s="303"/>
      <c r="D44" s="238">
        <f>'Alkalmazott ökológia'!N17</f>
        <v>26</v>
      </c>
      <c r="E44" s="238">
        <f>$E$48-D44</f>
        <v>4</v>
      </c>
      <c r="H44" s="52"/>
      <c r="I44" s="307"/>
      <c r="J44" s="308"/>
      <c r="K44" s="308"/>
      <c r="L44" s="308"/>
      <c r="M44" s="308"/>
      <c r="N44" s="308"/>
      <c r="O44" s="309"/>
      <c r="P44" s="52"/>
      <c r="Q44" s="52"/>
    </row>
    <row r="45" spans="1:17" ht="12.75">
      <c r="A45" s="291" t="s">
        <v>398</v>
      </c>
      <c r="B45" s="292"/>
      <c r="C45" s="293"/>
      <c r="D45" s="239">
        <f>Környezetfizika!N15</f>
        <v>22</v>
      </c>
      <c r="E45" s="238">
        <f>$E$48-D45</f>
        <v>8</v>
      </c>
      <c r="H45" s="52"/>
      <c r="I45" s="307"/>
      <c r="J45" s="308"/>
      <c r="K45" s="308"/>
      <c r="L45" s="308"/>
      <c r="M45" s="308"/>
      <c r="N45" s="308"/>
      <c r="O45" s="309"/>
      <c r="P45" s="52"/>
      <c r="Q45" s="52"/>
    </row>
    <row r="46" spans="1:17" ht="12.75">
      <c r="A46" s="291" t="s">
        <v>399</v>
      </c>
      <c r="B46" s="292"/>
      <c r="C46" s="293"/>
      <c r="D46" s="240">
        <f>'Környezet-földtudomány'!N12</f>
        <v>12</v>
      </c>
      <c r="E46" s="238">
        <f>$E$48-D46</f>
        <v>18</v>
      </c>
      <c r="H46" s="52"/>
      <c r="I46" s="307"/>
      <c r="J46" s="308"/>
      <c r="K46" s="308"/>
      <c r="L46" s="308"/>
      <c r="M46" s="308"/>
      <c r="N46" s="308"/>
      <c r="O46" s="309"/>
      <c r="P46" s="52"/>
      <c r="Q46" s="52"/>
    </row>
    <row r="47" spans="1:17" ht="12.75">
      <c r="A47" s="291" t="s">
        <v>400</v>
      </c>
      <c r="B47" s="292"/>
      <c r="C47" s="293"/>
      <c r="D47" s="239">
        <f>'Műszeres környezeti analitika'!N18</f>
        <v>27</v>
      </c>
      <c r="E47" s="238">
        <f>$E$48-D47</f>
        <v>3</v>
      </c>
      <c r="H47" s="52"/>
      <c r="I47" s="307"/>
      <c r="J47" s="308"/>
      <c r="K47" s="308"/>
      <c r="L47" s="308"/>
      <c r="M47" s="308"/>
      <c r="N47" s="308"/>
      <c r="O47" s="309"/>
      <c r="P47" s="52"/>
      <c r="Q47" s="52"/>
    </row>
    <row r="48" spans="1:17" ht="12.75">
      <c r="A48" s="79"/>
      <c r="D48" s="54" t="s">
        <v>357</v>
      </c>
      <c r="E48" s="45">
        <v>30</v>
      </c>
      <c r="H48" s="52"/>
      <c r="I48" s="310"/>
      <c r="J48" s="311"/>
      <c r="K48" s="311"/>
      <c r="L48" s="311"/>
      <c r="M48" s="311"/>
      <c r="N48" s="311"/>
      <c r="O48" s="312"/>
      <c r="P48" s="52"/>
      <c r="Q48" s="52"/>
    </row>
    <row r="49" spans="1:17" ht="12.75">
      <c r="A49" s="79"/>
      <c r="H49" s="52"/>
      <c r="I49" s="93"/>
      <c r="J49" s="93"/>
      <c r="K49" s="93"/>
      <c r="L49" s="93"/>
      <c r="M49" s="93"/>
      <c r="N49" s="93"/>
      <c r="O49" s="93"/>
      <c r="P49" s="52"/>
      <c r="Q49" s="52"/>
    </row>
    <row r="50" spans="1:17" ht="12.75">
      <c r="A50" s="87" t="s">
        <v>376</v>
      </c>
      <c r="B50" s="88"/>
      <c r="C50" s="88"/>
      <c r="D50" s="88"/>
      <c r="H50" s="52"/>
      <c r="I50" s="52"/>
      <c r="J50" s="11"/>
      <c r="K50" s="52"/>
      <c r="L50" s="52"/>
      <c r="M50" s="52"/>
      <c r="N50" s="11"/>
      <c r="O50" s="52"/>
      <c r="P50" s="52"/>
      <c r="Q50" s="52"/>
    </row>
    <row r="51" spans="1:17" ht="12.75">
      <c r="A51" s="89" t="s">
        <v>393</v>
      </c>
      <c r="B51" s="90"/>
      <c r="C51" s="91"/>
      <c r="H51" s="52"/>
      <c r="I51" s="52"/>
      <c r="J51" s="11"/>
      <c r="K51" s="52"/>
      <c r="L51" s="52"/>
      <c r="M51" s="52"/>
      <c r="N51" s="11"/>
      <c r="O51" s="52"/>
      <c r="P51" s="52"/>
      <c r="Q51" s="52"/>
    </row>
    <row r="52" spans="1:17" ht="12.75">
      <c r="A52" s="79"/>
      <c r="B52" s="80"/>
      <c r="C52" s="71"/>
      <c r="H52" s="52"/>
      <c r="I52" s="52"/>
      <c r="J52" s="11"/>
      <c r="K52" s="52"/>
      <c r="L52" s="52"/>
      <c r="M52" s="52"/>
      <c r="N52" s="11"/>
      <c r="O52" s="52"/>
      <c r="P52" s="52"/>
      <c r="Q52" s="52"/>
    </row>
    <row r="53" spans="1:15" ht="13.5" thickBot="1">
      <c r="A53" s="92" t="s">
        <v>377</v>
      </c>
      <c r="B53" s="88"/>
      <c r="C53" s="88"/>
      <c r="J53" s="71"/>
      <c r="K53" s="71"/>
      <c r="L53" s="71"/>
      <c r="M53" s="71"/>
      <c r="N53" s="42"/>
      <c r="O53" s="71"/>
    </row>
    <row r="54" spans="1:15" ht="12.75">
      <c r="A54" s="283" t="s">
        <v>363</v>
      </c>
      <c r="B54" s="283" t="s">
        <v>364</v>
      </c>
      <c r="C54" s="283" t="s">
        <v>365</v>
      </c>
      <c r="D54" s="279" t="s">
        <v>366</v>
      </c>
      <c r="E54" s="285" t="s">
        <v>367</v>
      </c>
      <c r="F54" s="270" t="s">
        <v>368</v>
      </c>
      <c r="G54" s="271"/>
      <c r="H54" s="271"/>
      <c r="I54" s="272"/>
      <c r="J54" s="276" t="s">
        <v>369</v>
      </c>
      <c r="K54" s="277"/>
      <c r="L54" s="277"/>
      <c r="M54" s="278"/>
      <c r="N54" s="281" t="s">
        <v>370</v>
      </c>
      <c r="O54" s="286" t="s">
        <v>362</v>
      </c>
    </row>
    <row r="55" spans="1:15" ht="13.5" thickBot="1">
      <c r="A55" s="284"/>
      <c r="B55" s="298"/>
      <c r="C55" s="298"/>
      <c r="D55" s="294"/>
      <c r="E55" s="284"/>
      <c r="F55" s="27">
        <v>1</v>
      </c>
      <c r="G55" s="3">
        <v>2</v>
      </c>
      <c r="H55" s="3">
        <v>3</v>
      </c>
      <c r="I55" s="28">
        <v>4</v>
      </c>
      <c r="J55" s="27" t="s">
        <v>0</v>
      </c>
      <c r="K55" s="3" t="s">
        <v>1</v>
      </c>
      <c r="L55" s="3" t="s">
        <v>2</v>
      </c>
      <c r="M55" s="28" t="s">
        <v>8</v>
      </c>
      <c r="N55" s="295"/>
      <c r="O55" s="287"/>
    </row>
    <row r="56" spans="1:15" ht="12.75">
      <c r="A56" s="68">
        <v>1</v>
      </c>
      <c r="B56" s="99" t="s">
        <v>351</v>
      </c>
      <c r="C56" s="99" t="s">
        <v>179</v>
      </c>
      <c r="D56" s="151" t="s">
        <v>354</v>
      </c>
      <c r="E56" s="152" t="s">
        <v>347</v>
      </c>
      <c r="F56" s="138"/>
      <c r="G56" s="139" t="s">
        <v>9</v>
      </c>
      <c r="H56" s="139"/>
      <c r="I56" s="139"/>
      <c r="J56" s="251">
        <v>0</v>
      </c>
      <c r="K56" s="251">
        <v>2</v>
      </c>
      <c r="L56" s="251">
        <v>0</v>
      </c>
      <c r="M56" s="138">
        <v>2</v>
      </c>
      <c r="N56" s="123">
        <v>4</v>
      </c>
      <c r="O56" s="130" t="s">
        <v>348</v>
      </c>
    </row>
    <row r="57" spans="1:15" ht="12.75">
      <c r="A57" s="68">
        <v>2</v>
      </c>
      <c r="B57" s="99" t="s">
        <v>352</v>
      </c>
      <c r="C57" s="99" t="s">
        <v>179</v>
      </c>
      <c r="D57" s="151" t="s">
        <v>355</v>
      </c>
      <c r="E57" s="152" t="s">
        <v>349</v>
      </c>
      <c r="F57" s="138"/>
      <c r="G57" s="139"/>
      <c r="H57" s="251" t="s">
        <v>463</v>
      </c>
      <c r="I57" s="114"/>
      <c r="J57" s="256">
        <v>0</v>
      </c>
      <c r="K57" s="256">
        <v>0</v>
      </c>
      <c r="L57" s="256">
        <v>10</v>
      </c>
      <c r="M57" s="69">
        <v>10</v>
      </c>
      <c r="N57" s="121">
        <v>10</v>
      </c>
      <c r="O57" s="130" t="s">
        <v>348</v>
      </c>
    </row>
    <row r="58" spans="1:15" ht="12.75">
      <c r="A58" s="68">
        <v>3</v>
      </c>
      <c r="B58" s="99" t="s">
        <v>353</v>
      </c>
      <c r="C58" s="99" t="s">
        <v>179</v>
      </c>
      <c r="D58" s="151" t="s">
        <v>356</v>
      </c>
      <c r="E58" s="152" t="s">
        <v>350</v>
      </c>
      <c r="F58" s="138"/>
      <c r="G58" s="138"/>
      <c r="H58" s="139"/>
      <c r="I58" s="139" t="s">
        <v>361</v>
      </c>
      <c r="J58" s="251">
        <v>0</v>
      </c>
      <c r="K58" s="251">
        <v>16</v>
      </c>
      <c r="L58" s="251">
        <v>0</v>
      </c>
      <c r="M58" s="138">
        <v>16</v>
      </c>
      <c r="N58" s="123">
        <v>16</v>
      </c>
      <c r="O58" s="130" t="s">
        <v>348</v>
      </c>
    </row>
    <row r="59" spans="1:15" ht="12.75">
      <c r="A59" s="101"/>
      <c r="B59" s="102"/>
      <c r="C59" s="102"/>
      <c r="D59" s="103"/>
      <c r="E59" s="104"/>
      <c r="F59" s="140"/>
      <c r="G59" s="140"/>
      <c r="H59" s="141"/>
      <c r="I59" s="141"/>
      <c r="J59" s="140"/>
      <c r="K59" s="54"/>
      <c r="L59" s="54" t="s">
        <v>357</v>
      </c>
      <c r="M59" s="54"/>
      <c r="N59" s="54">
        <v>30</v>
      </c>
      <c r="O59" s="142"/>
    </row>
    <row r="60" spans="1:10" ht="12.75">
      <c r="A60" s="101"/>
      <c r="B60" s="102"/>
      <c r="C60" s="48"/>
      <c r="D60" s="103" t="s">
        <v>441</v>
      </c>
      <c r="E60" s="104"/>
      <c r="F60" s="105"/>
      <c r="G60" s="105">
        <f>N56</f>
        <v>4</v>
      </c>
      <c r="H60" s="15">
        <f>N57</f>
        <v>10</v>
      </c>
      <c r="I60" s="15">
        <f>N58</f>
        <v>16</v>
      </c>
      <c r="J60" s="105"/>
    </row>
    <row r="61" spans="1:9" ht="12.75">
      <c r="A61" s="299" t="s">
        <v>13</v>
      </c>
      <c r="B61" s="299"/>
      <c r="C61" s="299"/>
      <c r="D61" s="210">
        <f>N16</f>
        <v>18</v>
      </c>
      <c r="F61">
        <f>F39+F17</f>
        <v>25</v>
      </c>
      <c r="G61">
        <f>G39+G17+G60</f>
        <v>21</v>
      </c>
      <c r="H61">
        <f>H39+H17+H60</f>
        <v>16</v>
      </c>
      <c r="I61">
        <f>I39+I17+I60</f>
        <v>22</v>
      </c>
    </row>
    <row r="62" spans="1:4" ht="12.75">
      <c r="A62" s="300" t="s">
        <v>10</v>
      </c>
      <c r="B62" s="300"/>
      <c r="C62" s="300"/>
      <c r="D62" s="125">
        <f>N39</f>
        <v>36</v>
      </c>
    </row>
    <row r="63" spans="1:4" ht="12.75">
      <c r="A63" s="297" t="s">
        <v>375</v>
      </c>
      <c r="B63" s="297"/>
      <c r="C63" s="297"/>
      <c r="D63" s="125">
        <v>30</v>
      </c>
    </row>
    <row r="64" spans="1:4" ht="12.75">
      <c r="A64" s="296" t="s">
        <v>376</v>
      </c>
      <c r="B64" s="296"/>
      <c r="C64" s="296"/>
      <c r="D64" s="210">
        <v>6</v>
      </c>
    </row>
    <row r="65" spans="1:4" ht="12.75">
      <c r="A65" s="297" t="s">
        <v>377</v>
      </c>
      <c r="B65" s="297"/>
      <c r="C65" s="297"/>
      <c r="D65" s="125">
        <f>N59</f>
        <v>30</v>
      </c>
    </row>
    <row r="66" spans="1:4" ht="12.75">
      <c r="A66" s="95"/>
      <c r="B66" s="95"/>
      <c r="C66" s="96" t="s">
        <v>357</v>
      </c>
      <c r="D66" s="124">
        <f>SUM(D61:D65)</f>
        <v>120</v>
      </c>
    </row>
  </sheetData>
  <sheetProtection/>
  <mergeCells count="39">
    <mergeCell ref="E19:E20"/>
    <mergeCell ref="B19:B20"/>
    <mergeCell ref="C19:C20"/>
    <mergeCell ref="O19:O20"/>
    <mergeCell ref="A63:C63"/>
    <mergeCell ref="N19:N20"/>
    <mergeCell ref="D19:D20"/>
    <mergeCell ref="I43:O48"/>
    <mergeCell ref="F19:I19"/>
    <mergeCell ref="A64:C64"/>
    <mergeCell ref="A65:C65"/>
    <mergeCell ref="B54:B55"/>
    <mergeCell ref="C54:C55"/>
    <mergeCell ref="A19:A20"/>
    <mergeCell ref="A61:C61"/>
    <mergeCell ref="A62:C62"/>
    <mergeCell ref="A46:C46"/>
    <mergeCell ref="A47:C47"/>
    <mergeCell ref="A44:C44"/>
    <mergeCell ref="A3:I3"/>
    <mergeCell ref="A45:C45"/>
    <mergeCell ref="O54:O55"/>
    <mergeCell ref="A54:A55"/>
    <mergeCell ref="D54:D55"/>
    <mergeCell ref="E54:E55"/>
    <mergeCell ref="J54:M54"/>
    <mergeCell ref="N54:N55"/>
    <mergeCell ref="F54:I54"/>
    <mergeCell ref="J19:M19"/>
    <mergeCell ref="F6:I6"/>
    <mergeCell ref="A1:O1"/>
    <mergeCell ref="J6:M6"/>
    <mergeCell ref="D6:D7"/>
    <mergeCell ref="N6:N7"/>
    <mergeCell ref="A6:A7"/>
    <mergeCell ref="E6:E7"/>
    <mergeCell ref="O6:O7"/>
    <mergeCell ref="B6:B7"/>
    <mergeCell ref="C6:C7"/>
  </mergeCells>
  <dataValidations count="1">
    <dataValidation allowBlank="1" showInputMessage="1" showErrorMessage="1" promptTitle="Figyelmeztetés" prompt="Kérjük pontosan adja meg a tárgy kódját, mert a késöbbiekben nem változtatható!" sqref="B56:B60"/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="130" zoomScaleNormal="130" zoomScalePageLayoutView="0" workbookViewId="0" topLeftCell="A1">
      <selection activeCell="Q42" sqref="Q42"/>
    </sheetView>
  </sheetViews>
  <sheetFormatPr defaultColWidth="9.00390625" defaultRowHeight="12.75"/>
  <cols>
    <col min="4" max="5" width="16.625" style="0" customWidth="1"/>
    <col min="6" max="6" width="5.875" style="0" customWidth="1"/>
    <col min="7" max="9" width="5.875" style="0" bestFit="1" customWidth="1"/>
    <col min="10" max="11" width="3.25390625" style="0" bestFit="1" customWidth="1"/>
    <col min="12" max="12" width="3.875" style="0" bestFit="1" customWidth="1"/>
    <col min="13" max="13" width="5.375" style="0" bestFit="1" customWidth="1"/>
    <col min="15" max="15" width="13.25390625" style="0" customWidth="1"/>
  </cols>
  <sheetData>
    <row r="1" spans="1:16" ht="13.5" customHeight="1" thickBot="1">
      <c r="A1" s="273" t="s">
        <v>403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8"/>
      <c r="P1" s="264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</row>
    <row r="3" spans="1:15" ht="12.75">
      <c r="A3" s="283" t="s">
        <v>363</v>
      </c>
      <c r="B3" s="288" t="s">
        <v>364</v>
      </c>
      <c r="C3" s="288" t="s">
        <v>365</v>
      </c>
      <c r="D3" s="279" t="s">
        <v>366</v>
      </c>
      <c r="E3" s="285" t="s">
        <v>367</v>
      </c>
      <c r="F3" s="270" t="s">
        <v>368</v>
      </c>
      <c r="G3" s="271"/>
      <c r="H3" s="271"/>
      <c r="I3" s="272"/>
      <c r="J3" s="276" t="s">
        <v>369</v>
      </c>
      <c r="K3" s="277"/>
      <c r="L3" s="277"/>
      <c r="M3" s="278"/>
      <c r="N3" s="281" t="s">
        <v>370</v>
      </c>
      <c r="O3" s="313" t="s">
        <v>362</v>
      </c>
    </row>
    <row r="4" spans="1:15" ht="13.5" thickBot="1">
      <c r="A4" s="284"/>
      <c r="B4" s="289"/>
      <c r="C4" s="289"/>
      <c r="D4" s="280"/>
      <c r="E4" s="284"/>
      <c r="F4" s="27">
        <v>1</v>
      </c>
      <c r="G4" s="3">
        <v>2</v>
      </c>
      <c r="H4" s="3">
        <v>3</v>
      </c>
      <c r="I4" s="28">
        <v>4</v>
      </c>
      <c r="J4" s="27" t="s">
        <v>0</v>
      </c>
      <c r="K4" s="3" t="s">
        <v>1</v>
      </c>
      <c r="L4" s="3" t="s">
        <v>2</v>
      </c>
      <c r="M4" s="28" t="s">
        <v>8</v>
      </c>
      <c r="N4" s="282"/>
      <c r="O4" s="314"/>
    </row>
    <row r="5" spans="1:16" ht="34.5" customHeight="1">
      <c r="A5" s="107">
        <v>1</v>
      </c>
      <c r="B5" s="107" t="s">
        <v>110</v>
      </c>
      <c r="C5" s="4" t="s">
        <v>99</v>
      </c>
      <c r="D5" s="127" t="s">
        <v>32</v>
      </c>
      <c r="E5" s="148" t="s">
        <v>191</v>
      </c>
      <c r="F5" s="110"/>
      <c r="G5" s="56" t="s">
        <v>5</v>
      </c>
      <c r="H5" s="56"/>
      <c r="I5" s="56"/>
      <c r="J5" s="114">
        <v>3</v>
      </c>
      <c r="K5" s="115">
        <v>0</v>
      </c>
      <c r="L5" s="114">
        <v>0</v>
      </c>
      <c r="M5" s="69">
        <v>3</v>
      </c>
      <c r="N5" s="121">
        <v>3</v>
      </c>
      <c r="O5" s="156" t="s">
        <v>264</v>
      </c>
      <c r="P5" s="2"/>
    </row>
    <row r="6" spans="1:15" ht="12.75">
      <c r="A6" s="107">
        <v>2</v>
      </c>
      <c r="B6" s="107" t="s">
        <v>111</v>
      </c>
      <c r="C6" s="4" t="s">
        <v>99</v>
      </c>
      <c r="D6" s="127" t="s">
        <v>33</v>
      </c>
      <c r="E6" s="149" t="s">
        <v>195</v>
      </c>
      <c r="F6" s="110"/>
      <c r="G6" s="56" t="s">
        <v>11</v>
      </c>
      <c r="H6" s="56"/>
      <c r="I6" s="56"/>
      <c r="J6" s="114">
        <v>0</v>
      </c>
      <c r="K6" s="114">
        <v>0</v>
      </c>
      <c r="L6" s="114">
        <v>4</v>
      </c>
      <c r="M6" s="69">
        <v>4</v>
      </c>
      <c r="N6" s="121">
        <v>4</v>
      </c>
      <c r="O6" s="156" t="s">
        <v>265</v>
      </c>
    </row>
    <row r="7" spans="1:15" s="29" customFormat="1" ht="33.75" customHeight="1">
      <c r="A7" s="107">
        <v>3</v>
      </c>
      <c r="B7" s="190" t="s">
        <v>123</v>
      </c>
      <c r="C7" s="63" t="s">
        <v>179</v>
      </c>
      <c r="D7" s="262" t="s">
        <v>41</v>
      </c>
      <c r="E7" s="262" t="s">
        <v>408</v>
      </c>
      <c r="F7" s="227"/>
      <c r="G7" s="132" t="s">
        <v>4</v>
      </c>
      <c r="H7" s="132"/>
      <c r="I7" s="132"/>
      <c r="J7" s="117">
        <v>2</v>
      </c>
      <c r="K7" s="117">
        <v>0</v>
      </c>
      <c r="L7" s="117">
        <v>0</v>
      </c>
      <c r="M7" s="118">
        <v>2</v>
      </c>
      <c r="N7" s="121">
        <v>2</v>
      </c>
      <c r="O7" s="228" t="s">
        <v>254</v>
      </c>
    </row>
    <row r="8" spans="1:15" ht="22.5">
      <c r="A8" s="107">
        <v>4</v>
      </c>
      <c r="B8" s="107" t="s">
        <v>112</v>
      </c>
      <c r="C8" s="63" t="s">
        <v>179</v>
      </c>
      <c r="D8" s="127" t="s">
        <v>34</v>
      </c>
      <c r="E8" s="149" t="s">
        <v>451</v>
      </c>
      <c r="F8" s="110"/>
      <c r="G8" s="56" t="s">
        <v>7</v>
      </c>
      <c r="H8" s="56"/>
      <c r="I8" s="56"/>
      <c r="J8" s="114">
        <v>0</v>
      </c>
      <c r="K8" s="114">
        <v>0</v>
      </c>
      <c r="L8" s="114">
        <v>3</v>
      </c>
      <c r="M8" s="118">
        <v>3</v>
      </c>
      <c r="N8" s="121">
        <v>3</v>
      </c>
      <c r="O8" s="157" t="s">
        <v>379</v>
      </c>
    </row>
    <row r="9" spans="1:16" ht="22.5">
      <c r="A9" s="107">
        <v>5</v>
      </c>
      <c r="B9" s="107" t="s">
        <v>113</v>
      </c>
      <c r="C9" s="63" t="s">
        <v>179</v>
      </c>
      <c r="D9" s="127" t="s">
        <v>35</v>
      </c>
      <c r="E9" s="149" t="s">
        <v>196</v>
      </c>
      <c r="F9" s="153"/>
      <c r="G9" s="56"/>
      <c r="H9" s="56" t="s">
        <v>4</v>
      </c>
      <c r="I9" s="56"/>
      <c r="J9" s="114">
        <v>2</v>
      </c>
      <c r="K9" s="114">
        <v>0</v>
      </c>
      <c r="L9" s="114">
        <v>0</v>
      </c>
      <c r="M9" s="118">
        <v>2</v>
      </c>
      <c r="N9" s="121">
        <v>2</v>
      </c>
      <c r="O9" s="157" t="s">
        <v>266</v>
      </c>
      <c r="P9" s="2"/>
    </row>
    <row r="10" spans="1:16" ht="12.75">
      <c r="A10" s="107">
        <v>6</v>
      </c>
      <c r="B10" s="107" t="s">
        <v>114</v>
      </c>
      <c r="C10" s="4" t="s">
        <v>111</v>
      </c>
      <c r="D10" s="127" t="s">
        <v>36</v>
      </c>
      <c r="E10" s="149" t="s">
        <v>197</v>
      </c>
      <c r="F10" s="110"/>
      <c r="G10" s="56"/>
      <c r="H10" s="56" t="s">
        <v>11</v>
      </c>
      <c r="I10" s="56"/>
      <c r="J10" s="114">
        <v>0</v>
      </c>
      <c r="K10" s="114">
        <v>0</v>
      </c>
      <c r="L10" s="114">
        <v>4</v>
      </c>
      <c r="M10" s="118">
        <v>4</v>
      </c>
      <c r="N10" s="123">
        <v>4</v>
      </c>
      <c r="O10" s="157" t="s">
        <v>255</v>
      </c>
      <c r="P10" s="2"/>
    </row>
    <row r="11" spans="1:16" ht="12.75">
      <c r="A11" s="107">
        <v>7</v>
      </c>
      <c r="B11" s="107" t="s">
        <v>389</v>
      </c>
      <c r="C11" s="63" t="s">
        <v>179</v>
      </c>
      <c r="D11" s="127" t="s">
        <v>390</v>
      </c>
      <c r="E11" s="211" t="s">
        <v>392</v>
      </c>
      <c r="F11" s="110"/>
      <c r="G11" s="56"/>
      <c r="H11" s="56" t="s">
        <v>9</v>
      </c>
      <c r="I11" s="56"/>
      <c r="J11" s="114">
        <v>0</v>
      </c>
      <c r="K11" s="114">
        <v>2</v>
      </c>
      <c r="L11" s="114">
        <v>0</v>
      </c>
      <c r="M11" s="118">
        <v>2</v>
      </c>
      <c r="N11" s="121">
        <v>2</v>
      </c>
      <c r="O11" s="157" t="s">
        <v>391</v>
      </c>
      <c r="P11" s="2"/>
    </row>
    <row r="12" spans="1:16" ht="12.75">
      <c r="A12" s="107">
        <v>8</v>
      </c>
      <c r="B12" s="108" t="s">
        <v>234</v>
      </c>
      <c r="C12" s="265" t="s">
        <v>247</v>
      </c>
      <c r="D12" s="150" t="s">
        <v>37</v>
      </c>
      <c r="E12" s="149" t="s">
        <v>198</v>
      </c>
      <c r="F12" s="111"/>
      <c r="G12" s="59"/>
      <c r="H12" s="112" t="s">
        <v>245</v>
      </c>
      <c r="I12" s="59"/>
      <c r="J12" s="116">
        <v>1</v>
      </c>
      <c r="K12" s="116">
        <v>0</v>
      </c>
      <c r="L12" s="116">
        <v>0</v>
      </c>
      <c r="M12" s="119">
        <v>1</v>
      </c>
      <c r="N12" s="122">
        <v>1</v>
      </c>
      <c r="O12" s="158" t="s">
        <v>342</v>
      </c>
      <c r="P12" s="2"/>
    </row>
    <row r="13" spans="1:16" ht="12.75">
      <c r="A13" s="107">
        <v>9</v>
      </c>
      <c r="B13" s="108" t="s">
        <v>247</v>
      </c>
      <c r="C13" s="265" t="s">
        <v>234</v>
      </c>
      <c r="D13" s="150" t="s">
        <v>37</v>
      </c>
      <c r="E13" s="149" t="s">
        <v>198</v>
      </c>
      <c r="F13" s="111"/>
      <c r="G13" s="59"/>
      <c r="H13" s="112" t="s">
        <v>238</v>
      </c>
      <c r="I13" s="59"/>
      <c r="J13" s="116">
        <v>0</v>
      </c>
      <c r="K13" s="116">
        <v>1</v>
      </c>
      <c r="L13" s="116">
        <v>0</v>
      </c>
      <c r="M13" s="119">
        <v>1</v>
      </c>
      <c r="N13" s="122">
        <v>1</v>
      </c>
      <c r="O13" s="158" t="s">
        <v>342</v>
      </c>
      <c r="P13" s="2"/>
    </row>
    <row r="14" spans="1:16" ht="22.5">
      <c r="A14" s="78">
        <v>10</v>
      </c>
      <c r="B14" s="9" t="s">
        <v>235</v>
      </c>
      <c r="C14" s="265" t="s">
        <v>248</v>
      </c>
      <c r="D14" s="127" t="s">
        <v>38</v>
      </c>
      <c r="E14" s="127" t="s">
        <v>211</v>
      </c>
      <c r="F14" s="113"/>
      <c r="G14" s="154"/>
      <c r="H14" s="78"/>
      <c r="I14" s="78" t="s">
        <v>4</v>
      </c>
      <c r="J14" s="114">
        <v>2</v>
      </c>
      <c r="K14" s="114">
        <v>0</v>
      </c>
      <c r="L14" s="114">
        <v>0</v>
      </c>
      <c r="M14" s="118">
        <v>2</v>
      </c>
      <c r="N14" s="121">
        <v>2</v>
      </c>
      <c r="O14" s="157" t="s">
        <v>309</v>
      </c>
      <c r="P14" s="2"/>
    </row>
    <row r="15" spans="1:16" ht="22.5">
      <c r="A15" s="78">
        <v>11</v>
      </c>
      <c r="B15" s="9" t="s">
        <v>248</v>
      </c>
      <c r="C15" s="265" t="s">
        <v>235</v>
      </c>
      <c r="D15" s="127" t="s">
        <v>38</v>
      </c>
      <c r="E15" s="127" t="s">
        <v>211</v>
      </c>
      <c r="F15" s="113"/>
      <c r="G15" s="154"/>
      <c r="H15" s="78"/>
      <c r="I15" s="78" t="s">
        <v>6</v>
      </c>
      <c r="J15" s="114">
        <v>0</v>
      </c>
      <c r="K15" s="114">
        <v>0</v>
      </c>
      <c r="L15" s="114">
        <v>2</v>
      </c>
      <c r="M15" s="118">
        <v>2</v>
      </c>
      <c r="N15" s="121">
        <v>2</v>
      </c>
      <c r="O15" s="157" t="s">
        <v>309</v>
      </c>
      <c r="P15" s="2"/>
    </row>
    <row r="16" spans="1:16" ht="12.75">
      <c r="A16" s="8"/>
      <c r="B16" s="8"/>
      <c r="C16" s="8"/>
      <c r="D16" s="120"/>
      <c r="E16" s="16"/>
      <c r="F16" s="155"/>
      <c r="G16" s="9"/>
      <c r="H16" s="9"/>
      <c r="I16" s="78"/>
      <c r="J16" s="114"/>
      <c r="K16" s="114"/>
      <c r="L16" s="114"/>
      <c r="M16" s="118"/>
      <c r="N16" s="121"/>
      <c r="O16" s="159"/>
      <c r="P16" s="2"/>
    </row>
    <row r="17" spans="1:16" ht="12.75">
      <c r="A17" s="8"/>
      <c r="B17" s="8"/>
      <c r="C17" s="8"/>
      <c r="D17" s="18" t="s">
        <v>39</v>
      </c>
      <c r="E17" s="18"/>
      <c r="F17" s="175">
        <v>0</v>
      </c>
      <c r="G17" s="226" t="s">
        <v>426</v>
      </c>
      <c r="H17" s="175" t="s">
        <v>427</v>
      </c>
      <c r="I17" s="175" t="s">
        <v>436</v>
      </c>
      <c r="J17" s="175">
        <f>SUM(J5:J16)</f>
        <v>10</v>
      </c>
      <c r="K17" s="175">
        <f>SUM(K5:K16)</f>
        <v>3</v>
      </c>
      <c r="L17" s="175">
        <f>SUM(L5:L16)</f>
        <v>13</v>
      </c>
      <c r="M17" s="175">
        <f>SUM(M5:M16)</f>
        <v>26</v>
      </c>
      <c r="N17" s="174">
        <f>SUM(N5:N16)</f>
        <v>26</v>
      </c>
      <c r="O17" s="106"/>
      <c r="P17" s="2"/>
    </row>
    <row r="18" spans="1:16" ht="12.75">
      <c r="A18" s="2"/>
      <c r="B18" s="2"/>
      <c r="C18" s="2"/>
      <c r="D18" s="2"/>
      <c r="E18" s="241" t="s">
        <v>438</v>
      </c>
      <c r="F18" s="2">
        <v>0</v>
      </c>
      <c r="G18" s="2">
        <f>N5+N6+N7+N8</f>
        <v>12</v>
      </c>
      <c r="H18" s="2">
        <f>N9+N10+N11+N12+N13</f>
        <v>10</v>
      </c>
      <c r="I18" s="2">
        <f>N14+N15</f>
        <v>4</v>
      </c>
      <c r="J18" s="2"/>
      <c r="K18" s="2"/>
      <c r="L18" s="2"/>
      <c r="M18" s="2"/>
      <c r="O18" s="2"/>
      <c r="P18" s="2"/>
    </row>
    <row r="19" spans="1:16" ht="12.75">
      <c r="A19" s="2"/>
      <c r="B19" s="2"/>
      <c r="C19" s="2"/>
      <c r="D19" s="2"/>
      <c r="E19" s="241" t="s">
        <v>439</v>
      </c>
      <c r="F19" s="2">
        <f>F18+'Alapozó és törzsanyag'!F61</f>
        <v>25</v>
      </c>
      <c r="G19" s="2">
        <f>G18+'Alapozó és törzsanyag'!G61</f>
        <v>33</v>
      </c>
      <c r="H19" s="2">
        <f>H18+'Alapozó és törzsanyag'!H61</f>
        <v>26</v>
      </c>
      <c r="I19" s="2">
        <f>I18+'Alapozó és törzsanyag'!I61</f>
        <v>26</v>
      </c>
      <c r="J19" s="2"/>
      <c r="K19" s="2"/>
      <c r="L19" s="2"/>
      <c r="M19" s="2"/>
      <c r="O19" s="2"/>
      <c r="P19" s="2"/>
    </row>
    <row r="20" spans="1:16" ht="12.75">
      <c r="A20" s="5" t="s">
        <v>40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/>
      <c r="P20" s="2"/>
    </row>
    <row r="21" spans="1:16" ht="13.5" thickBot="1">
      <c r="A21" s="2"/>
      <c r="B21" s="2"/>
      <c r="C21" s="2"/>
      <c r="D21" s="2"/>
      <c r="E21" s="22"/>
      <c r="F21" s="2"/>
      <c r="G21" s="2"/>
      <c r="H21" s="2"/>
      <c r="I21" s="2"/>
      <c r="J21" s="2"/>
      <c r="K21" s="2"/>
      <c r="L21" s="2"/>
      <c r="M21" s="2"/>
      <c r="O21" s="2"/>
      <c r="P21" s="2"/>
    </row>
    <row r="22" spans="1:15" ht="12.75">
      <c r="A22" s="283" t="s">
        <v>363</v>
      </c>
      <c r="B22" s="288" t="s">
        <v>364</v>
      </c>
      <c r="C22" s="288" t="s">
        <v>365</v>
      </c>
      <c r="D22" s="279" t="s">
        <v>366</v>
      </c>
      <c r="E22" s="285" t="s">
        <v>367</v>
      </c>
      <c r="F22" s="270" t="s">
        <v>368</v>
      </c>
      <c r="G22" s="271"/>
      <c r="H22" s="271"/>
      <c r="I22" s="272"/>
      <c r="J22" s="276" t="s">
        <v>369</v>
      </c>
      <c r="K22" s="277"/>
      <c r="L22" s="277"/>
      <c r="M22" s="278"/>
      <c r="N22" s="281" t="s">
        <v>370</v>
      </c>
      <c r="O22" s="313" t="s">
        <v>362</v>
      </c>
    </row>
    <row r="23" spans="1:15" ht="13.5" thickBot="1">
      <c r="A23" s="284"/>
      <c r="B23" s="289"/>
      <c r="C23" s="289"/>
      <c r="D23" s="280"/>
      <c r="E23" s="284"/>
      <c r="F23" s="27">
        <v>1</v>
      </c>
      <c r="G23" s="3">
        <v>2</v>
      </c>
      <c r="H23" s="3">
        <v>3</v>
      </c>
      <c r="I23" s="28">
        <v>4</v>
      </c>
      <c r="J23" s="27" t="s">
        <v>0</v>
      </c>
      <c r="K23" s="3" t="s">
        <v>1</v>
      </c>
      <c r="L23" s="3" t="s">
        <v>2</v>
      </c>
      <c r="M23" s="28" t="s">
        <v>8</v>
      </c>
      <c r="N23" s="282"/>
      <c r="O23" s="314"/>
    </row>
    <row r="24" spans="1:15" ht="33.75">
      <c r="A24" s="68">
        <v>12</v>
      </c>
      <c r="B24" s="107" t="s">
        <v>102</v>
      </c>
      <c r="C24" s="63" t="s">
        <v>179</v>
      </c>
      <c r="D24" s="127" t="s">
        <v>19</v>
      </c>
      <c r="E24" s="149" t="s">
        <v>308</v>
      </c>
      <c r="F24" s="56"/>
      <c r="G24" s="209"/>
      <c r="H24" s="56" t="s">
        <v>4</v>
      </c>
      <c r="I24" s="56"/>
      <c r="J24" s="56">
        <v>2</v>
      </c>
      <c r="K24" s="56">
        <v>0</v>
      </c>
      <c r="L24" s="56">
        <v>0</v>
      </c>
      <c r="M24" s="69">
        <v>2</v>
      </c>
      <c r="N24" s="58">
        <v>2</v>
      </c>
      <c r="O24" s="143" t="s">
        <v>257</v>
      </c>
    </row>
    <row r="25" spans="1:16" ht="33.75">
      <c r="A25" s="100">
        <v>13</v>
      </c>
      <c r="B25" s="100" t="s">
        <v>124</v>
      </c>
      <c r="C25" s="63" t="s">
        <v>179</v>
      </c>
      <c r="D25" s="127" t="s">
        <v>42</v>
      </c>
      <c r="E25" s="149" t="s">
        <v>202</v>
      </c>
      <c r="F25" s="56"/>
      <c r="G25" s="57" t="s">
        <v>4</v>
      </c>
      <c r="H25" s="56"/>
      <c r="I25" s="131"/>
      <c r="J25" s="99">
        <v>2</v>
      </c>
      <c r="K25" s="99">
        <v>0</v>
      </c>
      <c r="L25" s="99">
        <v>0</v>
      </c>
      <c r="M25" s="134">
        <v>2</v>
      </c>
      <c r="N25" s="123">
        <v>2</v>
      </c>
      <c r="O25" s="97" t="s">
        <v>267</v>
      </c>
      <c r="P25" s="2"/>
    </row>
    <row r="26" spans="1:16" ht="22.5">
      <c r="A26" s="68">
        <v>14</v>
      </c>
      <c r="B26" s="100" t="s">
        <v>125</v>
      </c>
      <c r="C26" s="4" t="s">
        <v>99</v>
      </c>
      <c r="D26" s="127" t="s">
        <v>43</v>
      </c>
      <c r="E26" s="149" t="s">
        <v>310</v>
      </c>
      <c r="F26" s="56"/>
      <c r="G26" s="57" t="s">
        <v>4</v>
      </c>
      <c r="H26" s="56"/>
      <c r="I26" s="131"/>
      <c r="J26" s="99">
        <v>2</v>
      </c>
      <c r="K26" s="99">
        <v>0</v>
      </c>
      <c r="L26" s="99">
        <v>0</v>
      </c>
      <c r="M26" s="134">
        <v>2</v>
      </c>
      <c r="N26" s="123">
        <v>2</v>
      </c>
      <c r="O26" s="158" t="s">
        <v>265</v>
      </c>
      <c r="P26" s="2"/>
    </row>
    <row r="27" spans="1:16" ht="22.5">
      <c r="A27" s="100">
        <v>15</v>
      </c>
      <c r="B27" s="100" t="s">
        <v>126</v>
      </c>
      <c r="C27" s="4" t="s">
        <v>99</v>
      </c>
      <c r="D27" s="127" t="s">
        <v>44</v>
      </c>
      <c r="E27" s="127" t="s">
        <v>212</v>
      </c>
      <c r="F27" s="56"/>
      <c r="G27" s="57" t="s">
        <v>4</v>
      </c>
      <c r="H27" s="56"/>
      <c r="I27" s="131"/>
      <c r="J27" s="99">
        <v>2</v>
      </c>
      <c r="K27" s="99">
        <v>0</v>
      </c>
      <c r="L27" s="99">
        <v>0</v>
      </c>
      <c r="M27" s="134">
        <v>2</v>
      </c>
      <c r="N27" s="123">
        <v>2</v>
      </c>
      <c r="O27" s="97" t="s">
        <v>268</v>
      </c>
      <c r="P27" s="2"/>
    </row>
    <row r="28" spans="1:16" ht="12.75">
      <c r="A28" s="68">
        <v>16</v>
      </c>
      <c r="B28" s="100" t="s">
        <v>127</v>
      </c>
      <c r="C28" s="4" t="s">
        <v>119</v>
      </c>
      <c r="D28" s="127" t="s">
        <v>45</v>
      </c>
      <c r="E28" s="149" t="s">
        <v>199</v>
      </c>
      <c r="F28" s="56"/>
      <c r="G28" s="57" t="s">
        <v>9</v>
      </c>
      <c r="H28" s="56"/>
      <c r="I28" s="131"/>
      <c r="J28" s="99">
        <v>0</v>
      </c>
      <c r="K28" s="99">
        <v>2</v>
      </c>
      <c r="L28" s="99">
        <v>0</v>
      </c>
      <c r="M28" s="134">
        <v>2</v>
      </c>
      <c r="N28" s="123">
        <v>2</v>
      </c>
      <c r="O28" s="97" t="s">
        <v>262</v>
      </c>
      <c r="P28" s="2"/>
    </row>
    <row r="29" spans="1:16" ht="12.75">
      <c r="A29" s="100">
        <v>17</v>
      </c>
      <c r="B29" s="100" t="s">
        <v>128</v>
      </c>
      <c r="C29" s="4" t="s">
        <v>119</v>
      </c>
      <c r="D29" s="127" t="s">
        <v>46</v>
      </c>
      <c r="E29" s="130" t="s">
        <v>200</v>
      </c>
      <c r="F29" s="56"/>
      <c r="G29" s="57" t="s">
        <v>4</v>
      </c>
      <c r="H29" s="56"/>
      <c r="I29" s="131"/>
      <c r="J29" s="99">
        <v>2</v>
      </c>
      <c r="K29" s="99">
        <v>0</v>
      </c>
      <c r="L29" s="99">
        <v>0</v>
      </c>
      <c r="M29" s="134">
        <v>2</v>
      </c>
      <c r="N29" s="123">
        <v>2</v>
      </c>
      <c r="O29" s="97" t="s">
        <v>262</v>
      </c>
      <c r="P29" s="2"/>
    </row>
    <row r="30" spans="1:16" ht="23.25" customHeight="1">
      <c r="A30" s="68">
        <v>18</v>
      </c>
      <c r="B30" s="100" t="s">
        <v>129</v>
      </c>
      <c r="C30" s="63" t="s">
        <v>179</v>
      </c>
      <c r="D30" s="127" t="s">
        <v>47</v>
      </c>
      <c r="E30" s="127" t="s">
        <v>213</v>
      </c>
      <c r="F30" s="56"/>
      <c r="G30" s="57" t="s">
        <v>4</v>
      </c>
      <c r="H30" s="56"/>
      <c r="I30" s="131"/>
      <c r="J30" s="99">
        <v>2</v>
      </c>
      <c r="K30" s="99">
        <v>0</v>
      </c>
      <c r="L30" s="99">
        <v>0</v>
      </c>
      <c r="M30" s="134">
        <v>2</v>
      </c>
      <c r="N30" s="123">
        <v>2</v>
      </c>
      <c r="O30" s="149" t="s">
        <v>269</v>
      </c>
      <c r="P30" s="2"/>
    </row>
    <row r="31" spans="1:16" ht="14.25" customHeight="1">
      <c r="A31" s="100">
        <v>19</v>
      </c>
      <c r="B31" s="100" t="s">
        <v>130</v>
      </c>
      <c r="C31" s="4" t="s">
        <v>99</v>
      </c>
      <c r="D31" s="127" t="s">
        <v>48</v>
      </c>
      <c r="E31" s="149" t="s">
        <v>201</v>
      </c>
      <c r="F31" s="56"/>
      <c r="G31" s="144"/>
      <c r="H31" s="57" t="s">
        <v>9</v>
      </c>
      <c r="I31" s="131"/>
      <c r="J31" s="99">
        <v>0</v>
      </c>
      <c r="K31" s="99">
        <v>2</v>
      </c>
      <c r="L31" s="99">
        <v>0</v>
      </c>
      <c r="M31" s="134">
        <v>2</v>
      </c>
      <c r="N31" s="123">
        <v>2</v>
      </c>
      <c r="O31" s="97" t="s">
        <v>264</v>
      </c>
      <c r="P31" s="2"/>
    </row>
    <row r="32" spans="1:16" s="29" customFormat="1" ht="13.5" customHeight="1">
      <c r="A32" s="68">
        <v>20</v>
      </c>
      <c r="B32" s="100" t="s">
        <v>328</v>
      </c>
      <c r="C32" s="63" t="s">
        <v>179</v>
      </c>
      <c r="D32" s="127" t="s">
        <v>324</v>
      </c>
      <c r="E32" s="127" t="s">
        <v>325</v>
      </c>
      <c r="F32" s="56"/>
      <c r="G32" s="57" t="s">
        <v>4</v>
      </c>
      <c r="H32" s="56"/>
      <c r="I32" s="131"/>
      <c r="J32" s="99">
        <v>2</v>
      </c>
      <c r="K32" s="99">
        <v>0</v>
      </c>
      <c r="L32" s="99">
        <v>0</v>
      </c>
      <c r="M32" s="134">
        <v>2</v>
      </c>
      <c r="N32" s="123">
        <v>2</v>
      </c>
      <c r="O32" s="130" t="s">
        <v>309</v>
      </c>
      <c r="P32" s="20"/>
    </row>
    <row r="33" spans="1:22" s="29" customFormat="1" ht="22.5" customHeight="1">
      <c r="A33" s="100">
        <v>21</v>
      </c>
      <c r="B33" s="100" t="s">
        <v>329</v>
      </c>
      <c r="C33" s="63" t="s">
        <v>179</v>
      </c>
      <c r="D33" s="127" t="s">
        <v>326</v>
      </c>
      <c r="E33" s="211" t="s">
        <v>327</v>
      </c>
      <c r="F33" s="56"/>
      <c r="G33" s="56"/>
      <c r="H33" s="56"/>
      <c r="I33" s="57" t="s">
        <v>4</v>
      </c>
      <c r="J33" s="99">
        <v>2</v>
      </c>
      <c r="K33" s="99">
        <v>0</v>
      </c>
      <c r="L33" s="99">
        <v>0</v>
      </c>
      <c r="M33" s="134">
        <v>2</v>
      </c>
      <c r="N33" s="123">
        <v>2</v>
      </c>
      <c r="O33" s="162" t="s">
        <v>178</v>
      </c>
      <c r="P33" s="2"/>
      <c r="Q33"/>
      <c r="R33"/>
      <c r="S33" s="2"/>
      <c r="T33" s="2"/>
      <c r="U33" s="2"/>
      <c r="V33" s="2"/>
    </row>
    <row r="34" spans="1:22" s="31" customFormat="1" ht="22.5">
      <c r="A34" s="68">
        <v>22</v>
      </c>
      <c r="B34" s="126" t="s">
        <v>332</v>
      </c>
      <c r="C34" s="63" t="s">
        <v>179</v>
      </c>
      <c r="D34" s="160" t="s">
        <v>334</v>
      </c>
      <c r="E34" s="160" t="s">
        <v>341</v>
      </c>
      <c r="F34" s="132"/>
      <c r="G34" s="132"/>
      <c r="H34" s="57" t="s">
        <v>4</v>
      </c>
      <c r="I34" s="133"/>
      <c r="J34" s="99">
        <v>2</v>
      </c>
      <c r="K34" s="99">
        <v>0</v>
      </c>
      <c r="L34" s="99">
        <v>0</v>
      </c>
      <c r="M34" s="134">
        <v>2</v>
      </c>
      <c r="N34" s="123">
        <v>2</v>
      </c>
      <c r="O34" s="163" t="s">
        <v>335</v>
      </c>
      <c r="P34" s="2"/>
      <c r="Q34"/>
      <c r="R34"/>
      <c r="S34" s="2"/>
      <c r="T34" s="2"/>
      <c r="U34" s="2"/>
      <c r="V34" s="2"/>
    </row>
    <row r="35" spans="1:22" s="31" customFormat="1" ht="33.75">
      <c r="A35" s="100">
        <v>23</v>
      </c>
      <c r="B35" s="126" t="s">
        <v>330</v>
      </c>
      <c r="C35" s="63" t="s">
        <v>179</v>
      </c>
      <c r="D35" s="160" t="s">
        <v>338</v>
      </c>
      <c r="E35" s="161" t="s">
        <v>339</v>
      </c>
      <c r="F35" s="132"/>
      <c r="G35" s="132"/>
      <c r="H35" s="57" t="s">
        <v>245</v>
      </c>
      <c r="I35" s="133"/>
      <c r="J35" s="99">
        <v>1</v>
      </c>
      <c r="K35" s="99">
        <v>0</v>
      </c>
      <c r="L35" s="99">
        <v>0</v>
      </c>
      <c r="M35" s="134">
        <v>1</v>
      </c>
      <c r="N35" s="123">
        <v>2</v>
      </c>
      <c r="O35" s="163" t="s">
        <v>309</v>
      </c>
      <c r="P35" s="2"/>
      <c r="Q35"/>
      <c r="R35"/>
      <c r="S35" s="2"/>
      <c r="T35" s="2"/>
      <c r="U35" s="2"/>
      <c r="V35" s="2"/>
    </row>
    <row r="36" spans="1:22" s="31" customFormat="1" ht="12.75">
      <c r="A36" s="68">
        <v>24</v>
      </c>
      <c r="B36" s="126" t="s">
        <v>331</v>
      </c>
      <c r="C36" s="33" t="s">
        <v>381</v>
      </c>
      <c r="D36" s="160" t="s">
        <v>333</v>
      </c>
      <c r="E36" s="160" t="s">
        <v>340</v>
      </c>
      <c r="F36" s="132"/>
      <c r="G36" s="132"/>
      <c r="H36" s="132" t="s">
        <v>245</v>
      </c>
      <c r="I36" s="133"/>
      <c r="J36" s="99">
        <v>1</v>
      </c>
      <c r="K36" s="99">
        <v>0</v>
      </c>
      <c r="L36" s="99">
        <v>0</v>
      </c>
      <c r="M36" s="134">
        <v>1</v>
      </c>
      <c r="N36" s="123">
        <v>2</v>
      </c>
      <c r="O36" s="163" t="s">
        <v>309</v>
      </c>
      <c r="P36" s="2"/>
      <c r="Q36"/>
      <c r="R36"/>
      <c r="S36" s="2"/>
      <c r="T36" s="2"/>
      <c r="U36" s="2"/>
      <c r="V36" s="2"/>
    </row>
    <row r="37" spans="1:22" s="31" customFormat="1" ht="12.75">
      <c r="A37" s="100">
        <v>25</v>
      </c>
      <c r="B37" s="126" t="s">
        <v>381</v>
      </c>
      <c r="C37" s="63" t="s">
        <v>179</v>
      </c>
      <c r="D37" s="160" t="s">
        <v>333</v>
      </c>
      <c r="E37" s="160" t="s">
        <v>340</v>
      </c>
      <c r="F37" s="132"/>
      <c r="G37" s="132"/>
      <c r="H37" s="132" t="s">
        <v>6</v>
      </c>
      <c r="I37" s="133"/>
      <c r="J37" s="99">
        <v>0</v>
      </c>
      <c r="K37" s="99">
        <v>0</v>
      </c>
      <c r="L37" s="99">
        <v>2</v>
      </c>
      <c r="M37" s="134">
        <v>2</v>
      </c>
      <c r="N37" s="123">
        <v>2</v>
      </c>
      <c r="O37" s="163" t="s">
        <v>309</v>
      </c>
      <c r="P37" s="2"/>
      <c r="Q37"/>
      <c r="R37"/>
      <c r="S37" s="2"/>
      <c r="T37" s="2"/>
      <c r="U37" s="2"/>
      <c r="V37" s="2"/>
    </row>
    <row r="38" spans="1:22" s="31" customFormat="1" ht="22.5">
      <c r="A38" s="68">
        <v>26</v>
      </c>
      <c r="B38" s="230" t="s">
        <v>414</v>
      </c>
      <c r="C38" s="63" t="s">
        <v>179</v>
      </c>
      <c r="D38" s="253" t="s">
        <v>410</v>
      </c>
      <c r="E38" s="211" t="s">
        <v>409</v>
      </c>
      <c r="F38" s="251"/>
      <c r="G38" s="251"/>
      <c r="H38" s="251" t="s">
        <v>9</v>
      </c>
      <c r="I38" s="251"/>
      <c r="J38" s="251">
        <v>0</v>
      </c>
      <c r="K38" s="251">
        <v>2</v>
      </c>
      <c r="L38" s="251">
        <v>0</v>
      </c>
      <c r="M38" s="138">
        <v>2</v>
      </c>
      <c r="N38" s="257">
        <v>2</v>
      </c>
      <c r="O38" s="211" t="s">
        <v>411</v>
      </c>
      <c r="P38" s="248"/>
      <c r="Q38"/>
      <c r="R38"/>
      <c r="S38" s="2"/>
      <c r="T38" s="2"/>
      <c r="U38" s="2"/>
      <c r="V38" s="2"/>
    </row>
    <row r="39" spans="1:22" s="31" customFormat="1" ht="15" customHeight="1">
      <c r="A39" s="100">
        <v>27</v>
      </c>
      <c r="B39" s="255" t="s">
        <v>415</v>
      </c>
      <c r="C39" s="63" t="s">
        <v>179</v>
      </c>
      <c r="D39" s="246" t="s">
        <v>413</v>
      </c>
      <c r="E39" s="254" t="s">
        <v>412</v>
      </c>
      <c r="F39" s="251"/>
      <c r="G39" s="251"/>
      <c r="H39" s="251" t="s">
        <v>9</v>
      </c>
      <c r="I39" s="251"/>
      <c r="J39" s="251">
        <v>0</v>
      </c>
      <c r="K39" s="251">
        <v>2</v>
      </c>
      <c r="L39" s="251">
        <v>0</v>
      </c>
      <c r="M39" s="138">
        <v>2</v>
      </c>
      <c r="N39" s="257">
        <v>2</v>
      </c>
      <c r="O39" s="211" t="s">
        <v>178</v>
      </c>
      <c r="P39" s="2"/>
      <c r="Q39"/>
      <c r="R39"/>
      <c r="S39" s="2"/>
      <c r="T39" s="2"/>
      <c r="U39" s="2"/>
      <c r="V39" s="2"/>
    </row>
    <row r="40" spans="1:22" s="31" customFormat="1" ht="17.25" customHeight="1">
      <c r="A40" s="68">
        <v>28</v>
      </c>
      <c r="B40" s="230" t="s">
        <v>418</v>
      </c>
      <c r="C40" s="63" t="s">
        <v>179</v>
      </c>
      <c r="D40" s="246" t="s">
        <v>464</v>
      </c>
      <c r="E40" s="259" t="s">
        <v>416</v>
      </c>
      <c r="F40" s="251"/>
      <c r="G40" s="251" t="s">
        <v>417</v>
      </c>
      <c r="I40" s="251"/>
      <c r="J40" s="251">
        <v>0</v>
      </c>
      <c r="K40" s="251">
        <v>40</v>
      </c>
      <c r="L40" s="251">
        <v>0</v>
      </c>
      <c r="M40" s="138">
        <v>40</v>
      </c>
      <c r="N40" s="123">
        <v>0</v>
      </c>
      <c r="O40" s="211" t="s">
        <v>178</v>
      </c>
      <c r="P40" s="2"/>
      <c r="Q40"/>
      <c r="R40"/>
      <c r="S40" s="2"/>
      <c r="T40" s="2"/>
      <c r="U40" s="2"/>
      <c r="V40" s="2"/>
    </row>
    <row r="41" spans="1:22" s="31" customFormat="1" ht="33.75" customHeight="1">
      <c r="A41" s="100">
        <v>29</v>
      </c>
      <c r="B41" s="230" t="s">
        <v>100</v>
      </c>
      <c r="C41" s="63" t="s">
        <v>179</v>
      </c>
      <c r="D41" s="231" t="s">
        <v>17</v>
      </c>
      <c r="E41" s="211" t="s">
        <v>471</v>
      </c>
      <c r="F41" s="256"/>
      <c r="G41" s="256" t="s">
        <v>4</v>
      </c>
      <c r="H41" s="256"/>
      <c r="I41" s="256"/>
      <c r="J41" s="256">
        <v>2</v>
      </c>
      <c r="K41" s="256">
        <v>0</v>
      </c>
      <c r="L41" s="256">
        <v>0</v>
      </c>
      <c r="M41" s="69">
        <v>2</v>
      </c>
      <c r="N41" s="121">
        <v>2</v>
      </c>
      <c r="O41" s="211" t="s">
        <v>294</v>
      </c>
      <c r="P41" s="2"/>
      <c r="Q41"/>
      <c r="R41"/>
      <c r="S41" s="2"/>
      <c r="T41" s="2"/>
      <c r="U41" s="2"/>
      <c r="V41" s="2"/>
    </row>
    <row r="42" spans="1:22" s="31" customFormat="1" ht="22.5">
      <c r="A42" s="68">
        <v>30</v>
      </c>
      <c r="B42" s="230" t="s">
        <v>442</v>
      </c>
      <c r="C42" s="63" t="s">
        <v>179</v>
      </c>
      <c r="D42" s="231" t="s">
        <v>443</v>
      </c>
      <c r="E42" s="232" t="s">
        <v>444</v>
      </c>
      <c r="F42" s="256"/>
      <c r="G42" s="256" t="s">
        <v>4</v>
      </c>
      <c r="H42" s="256"/>
      <c r="I42" s="256"/>
      <c r="J42" s="256">
        <v>2</v>
      </c>
      <c r="K42" s="256">
        <v>0</v>
      </c>
      <c r="L42" s="256">
        <v>0</v>
      </c>
      <c r="M42" s="69">
        <v>2</v>
      </c>
      <c r="N42" s="121">
        <v>2</v>
      </c>
      <c r="O42" s="211" t="s">
        <v>445</v>
      </c>
      <c r="P42" s="2"/>
      <c r="Q42"/>
      <c r="R42"/>
      <c r="S42" s="2"/>
      <c r="T42" s="2"/>
      <c r="U42" s="2"/>
      <c r="V42" s="2"/>
    </row>
    <row r="43" spans="1:22" s="31" customFormat="1" ht="22.5">
      <c r="A43" s="100">
        <v>31</v>
      </c>
      <c r="B43" s="230" t="s">
        <v>446</v>
      </c>
      <c r="C43" s="63" t="s">
        <v>179</v>
      </c>
      <c r="D43" s="231" t="s">
        <v>447</v>
      </c>
      <c r="E43" s="232" t="s">
        <v>448</v>
      </c>
      <c r="F43" s="256"/>
      <c r="G43" s="256" t="s">
        <v>9</v>
      </c>
      <c r="H43" s="256"/>
      <c r="I43" s="256"/>
      <c r="J43" s="256">
        <v>0</v>
      </c>
      <c r="K43" s="256">
        <v>2</v>
      </c>
      <c r="L43" s="256">
        <v>0</v>
      </c>
      <c r="M43" s="69">
        <v>2</v>
      </c>
      <c r="N43" s="121">
        <v>2</v>
      </c>
      <c r="O43" s="211" t="s">
        <v>411</v>
      </c>
      <c r="P43" s="2"/>
      <c r="Q43"/>
      <c r="R43"/>
      <c r="S43" s="2"/>
      <c r="T43" s="2"/>
      <c r="U43" s="2"/>
      <c r="V43" s="2"/>
    </row>
    <row r="44" spans="1:22" ht="12.75">
      <c r="A44" s="164" t="s">
        <v>401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0"/>
      <c r="Q44" s="29"/>
      <c r="R44" s="29"/>
      <c r="S44" s="2"/>
      <c r="T44" s="2"/>
      <c r="U44" s="2"/>
      <c r="V44" s="2"/>
    </row>
    <row r="45" spans="1:22" ht="12.75">
      <c r="A45" s="315" t="s">
        <v>465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2"/>
      <c r="S45" s="2"/>
      <c r="T45" s="2"/>
      <c r="U45" s="2"/>
      <c r="V45" s="2"/>
    </row>
    <row r="46" spans="1:22" ht="12.75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2"/>
      <c r="S46" s="2"/>
      <c r="T46" s="2"/>
      <c r="U46" s="2"/>
      <c r="V46" s="2"/>
    </row>
    <row r="47" spans="1:16" ht="12.75">
      <c r="A47" s="14"/>
      <c r="B47" s="11"/>
      <c r="C47" s="11"/>
      <c r="D47" s="12"/>
      <c r="E47" s="12"/>
      <c r="F47" s="2"/>
      <c r="G47" s="2"/>
      <c r="H47" s="2"/>
      <c r="I47" s="2"/>
      <c r="J47" s="2"/>
      <c r="K47" s="2"/>
      <c r="L47" s="2"/>
      <c r="M47" s="2"/>
      <c r="O47" s="2"/>
      <c r="P47" s="2"/>
    </row>
    <row r="48" spans="1:16" ht="12.75">
      <c r="A48" s="11"/>
      <c r="B48" s="11"/>
      <c r="C48" s="11"/>
      <c r="D48" s="13"/>
      <c r="E48" s="13"/>
      <c r="F48" s="2"/>
      <c r="G48" s="2"/>
      <c r="H48" s="2"/>
      <c r="I48" s="2"/>
      <c r="J48" s="2"/>
      <c r="K48" s="2"/>
      <c r="L48" s="2"/>
      <c r="M48" s="2"/>
      <c r="O48" s="2"/>
      <c r="P48" s="2"/>
    </row>
    <row r="49" spans="1:16" ht="12.75">
      <c r="A49" s="11"/>
      <c r="B49" s="11"/>
      <c r="C49" s="11"/>
      <c r="D49" s="13"/>
      <c r="E49" s="13"/>
      <c r="F49" s="2"/>
      <c r="G49" s="2"/>
      <c r="H49" s="2"/>
      <c r="I49" s="2"/>
      <c r="J49" s="2"/>
      <c r="K49" s="2"/>
      <c r="L49" s="2"/>
      <c r="M49" s="2"/>
      <c r="O49" s="2"/>
      <c r="P49" s="2"/>
    </row>
    <row r="50" spans="1:16" ht="12.75">
      <c r="A50" s="15"/>
      <c r="B50" s="11"/>
      <c r="C50" s="11"/>
      <c r="D50" s="13"/>
      <c r="E50" s="13"/>
      <c r="F50" s="2"/>
      <c r="G50" s="2"/>
      <c r="H50" s="2"/>
      <c r="I50" s="2"/>
      <c r="J50" s="2"/>
      <c r="K50" s="2"/>
      <c r="L50" s="2"/>
      <c r="M50" s="2"/>
      <c r="O50" s="2"/>
      <c r="P50" s="2"/>
    </row>
    <row r="51" spans="1:16" ht="12.75">
      <c r="A51" s="15"/>
      <c r="B51" s="11"/>
      <c r="C51" s="11"/>
      <c r="D51" s="13"/>
      <c r="E51" s="13"/>
      <c r="F51" s="2"/>
      <c r="G51" s="2"/>
      <c r="H51" s="2"/>
      <c r="I51" s="2"/>
      <c r="J51" s="2"/>
      <c r="K51" s="2"/>
      <c r="L51" s="2"/>
      <c r="M51" s="2"/>
      <c r="O51" s="2"/>
      <c r="P51" s="2"/>
    </row>
    <row r="52" spans="1:16" ht="12.75">
      <c r="A52" s="11"/>
      <c r="B52" s="11"/>
      <c r="C52" s="11"/>
      <c r="D52" s="13"/>
      <c r="E52" s="13"/>
      <c r="F52" s="2"/>
      <c r="G52" s="2"/>
      <c r="H52" s="2"/>
      <c r="I52" s="2"/>
      <c r="J52" s="2"/>
      <c r="K52" s="2"/>
      <c r="L52" s="2"/>
      <c r="M52" s="2"/>
      <c r="O52" s="2"/>
      <c r="P52" s="2"/>
    </row>
    <row r="53" spans="1:16" ht="12.75">
      <c r="A53" s="11"/>
      <c r="B53" s="11"/>
      <c r="C53" s="11"/>
      <c r="D53" s="13"/>
      <c r="E53" s="13"/>
      <c r="F53" s="2"/>
      <c r="G53" s="2"/>
      <c r="H53" s="2"/>
      <c r="I53" s="2"/>
      <c r="J53" s="2"/>
      <c r="K53" s="2"/>
      <c r="L53" s="2"/>
      <c r="M53" s="2"/>
      <c r="O53" s="2"/>
      <c r="P53" s="2"/>
    </row>
    <row r="54" spans="1:16" ht="12.75">
      <c r="A54" s="11"/>
      <c r="B54" s="11"/>
      <c r="C54" s="11"/>
      <c r="D54" s="11"/>
      <c r="E54" s="11"/>
      <c r="F54" s="2"/>
      <c r="G54" s="2"/>
      <c r="H54" s="2"/>
      <c r="I54" s="2"/>
      <c r="J54" s="2"/>
      <c r="K54" s="2"/>
      <c r="L54" s="2"/>
      <c r="M54" s="2"/>
      <c r="O54" s="2"/>
      <c r="P54" s="2"/>
    </row>
    <row r="55" spans="1:16" ht="12.75">
      <c r="A55" s="208"/>
      <c r="B55" s="11"/>
      <c r="C55" s="11"/>
      <c r="D55" s="11"/>
      <c r="E55" s="11"/>
      <c r="F55" s="2"/>
      <c r="G55" s="2"/>
      <c r="H55" s="2"/>
      <c r="I55" s="2"/>
      <c r="J55" s="2"/>
      <c r="K55" s="2"/>
      <c r="L55" s="2"/>
      <c r="M55" s="2"/>
      <c r="O55" s="2"/>
      <c r="P55" s="2"/>
    </row>
    <row r="56" spans="1:16" ht="12.75">
      <c r="A56" s="11"/>
      <c r="B56" s="11"/>
      <c r="C56" s="2"/>
      <c r="D56" s="11"/>
      <c r="E56" s="11"/>
      <c r="F56" s="2"/>
      <c r="G56" s="2"/>
      <c r="H56" s="2"/>
      <c r="I56" s="2"/>
      <c r="J56" s="2"/>
      <c r="K56" s="2"/>
      <c r="L56" s="2"/>
      <c r="M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</row>
    <row r="58" spans="1:16" ht="12.7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P59" s="2"/>
    </row>
  </sheetData>
  <sheetProtection/>
  <mergeCells count="20">
    <mergeCell ref="B3:B4"/>
    <mergeCell ref="C3:C4"/>
    <mergeCell ref="N3:N4"/>
    <mergeCell ref="O3:O4"/>
    <mergeCell ref="A45:O46"/>
    <mergeCell ref="A1:O1"/>
    <mergeCell ref="O22:O23"/>
    <mergeCell ref="E22:E23"/>
    <mergeCell ref="J22:M22"/>
    <mergeCell ref="A22:A23"/>
    <mergeCell ref="D22:D23"/>
    <mergeCell ref="F22:I22"/>
    <mergeCell ref="B22:B23"/>
    <mergeCell ref="C22:C23"/>
    <mergeCell ref="N22:N23"/>
    <mergeCell ref="A3:A4"/>
    <mergeCell ref="D3:D4"/>
    <mergeCell ref="F3:I3"/>
    <mergeCell ref="J3:M3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zoomScale="130" zoomScaleNormal="130" zoomScalePageLayoutView="0" workbookViewId="0" topLeftCell="A1">
      <selection activeCell="E24" sqref="E24"/>
    </sheetView>
  </sheetViews>
  <sheetFormatPr defaultColWidth="9.00390625" defaultRowHeight="12.75"/>
  <cols>
    <col min="1" max="3" width="9.125" style="2" customWidth="1"/>
    <col min="4" max="4" width="19.75390625" style="2" customWidth="1"/>
    <col min="5" max="5" width="20.875" style="2" customWidth="1"/>
    <col min="6" max="6" width="7.375" style="2" customWidth="1"/>
    <col min="7" max="7" width="6.75390625" style="2" bestFit="1" customWidth="1"/>
    <col min="8" max="9" width="5.875" style="2" bestFit="1" customWidth="1"/>
    <col min="10" max="10" width="4.00390625" style="2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9.125" style="2" customWidth="1"/>
    <col min="15" max="15" width="13.75390625" style="2" bestFit="1" customWidth="1"/>
    <col min="16" max="16384" width="9.125" style="2" customWidth="1"/>
  </cols>
  <sheetData>
    <row r="1" spans="1:16" ht="12" customHeight="1" thickBot="1">
      <c r="A1" s="273" t="s">
        <v>404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8"/>
      <c r="P1" s="264"/>
    </row>
    <row r="2" ht="12" thickBot="1"/>
    <row r="3" spans="1:15" ht="12.75">
      <c r="A3" s="283" t="s">
        <v>363</v>
      </c>
      <c r="B3" s="288" t="s">
        <v>364</v>
      </c>
      <c r="C3" s="288" t="s">
        <v>365</v>
      </c>
      <c r="D3" s="279" t="s">
        <v>366</v>
      </c>
      <c r="E3" s="285" t="s">
        <v>367</v>
      </c>
      <c r="F3" s="270" t="s">
        <v>368</v>
      </c>
      <c r="G3" s="271"/>
      <c r="H3" s="271"/>
      <c r="I3" s="272"/>
      <c r="J3" s="276" t="s">
        <v>369</v>
      </c>
      <c r="K3" s="277"/>
      <c r="L3" s="277"/>
      <c r="M3" s="278"/>
      <c r="N3" s="281" t="s">
        <v>370</v>
      </c>
      <c r="O3" s="286" t="s">
        <v>362</v>
      </c>
    </row>
    <row r="4" spans="1:15" ht="13.5" thickBot="1">
      <c r="A4" s="284"/>
      <c r="B4" s="289"/>
      <c r="C4" s="289"/>
      <c r="D4" s="280"/>
      <c r="E4" s="284"/>
      <c r="F4" s="27">
        <v>1</v>
      </c>
      <c r="G4" s="3">
        <v>2</v>
      </c>
      <c r="H4" s="3">
        <v>3</v>
      </c>
      <c r="I4" s="28">
        <v>4</v>
      </c>
      <c r="J4" s="27" t="s">
        <v>0</v>
      </c>
      <c r="K4" s="3" t="s">
        <v>1</v>
      </c>
      <c r="L4" s="3" t="s">
        <v>2</v>
      </c>
      <c r="M4" s="28" t="s">
        <v>8</v>
      </c>
      <c r="N4" s="295"/>
      <c r="O4" s="287"/>
    </row>
    <row r="5" spans="1:15" ht="22.5">
      <c r="A5" s="100">
        <v>1</v>
      </c>
      <c r="B5" s="100" t="s">
        <v>131</v>
      </c>
      <c r="C5" s="63" t="s">
        <v>179</v>
      </c>
      <c r="D5" s="109" t="s">
        <v>49</v>
      </c>
      <c r="E5" s="166" t="s">
        <v>203</v>
      </c>
      <c r="F5" s="110"/>
      <c r="G5" s="56" t="s">
        <v>4</v>
      </c>
      <c r="H5" s="56"/>
      <c r="I5" s="170"/>
      <c r="J5" s="56">
        <v>2</v>
      </c>
      <c r="K5" s="57">
        <v>0</v>
      </c>
      <c r="L5" s="56">
        <v>0</v>
      </c>
      <c r="M5" s="69">
        <v>2</v>
      </c>
      <c r="N5" s="58">
        <v>2</v>
      </c>
      <c r="O5" s="34" t="s">
        <v>272</v>
      </c>
    </row>
    <row r="6" spans="1:15" ht="22.5">
      <c r="A6" s="100">
        <v>2</v>
      </c>
      <c r="B6" s="100" t="s">
        <v>132</v>
      </c>
      <c r="C6" s="63" t="s">
        <v>179</v>
      </c>
      <c r="D6" s="109" t="s">
        <v>50</v>
      </c>
      <c r="E6" s="167" t="s">
        <v>452</v>
      </c>
      <c r="F6" s="110"/>
      <c r="G6" s="56" t="s">
        <v>4</v>
      </c>
      <c r="H6" s="56"/>
      <c r="I6" s="170"/>
      <c r="J6" s="56">
        <v>2</v>
      </c>
      <c r="K6" s="57">
        <v>0</v>
      </c>
      <c r="L6" s="56">
        <v>0</v>
      </c>
      <c r="M6" s="69">
        <v>2</v>
      </c>
      <c r="N6" s="58">
        <v>2</v>
      </c>
      <c r="O6" s="34" t="s">
        <v>270</v>
      </c>
    </row>
    <row r="7" spans="1:15" ht="22.5">
      <c r="A7" s="100">
        <v>3</v>
      </c>
      <c r="B7" s="100" t="s">
        <v>134</v>
      </c>
      <c r="C7" s="63" t="s">
        <v>179</v>
      </c>
      <c r="D7" s="109" t="s">
        <v>52</v>
      </c>
      <c r="E7" s="168" t="s">
        <v>453</v>
      </c>
      <c r="G7" s="56" t="s">
        <v>4</v>
      </c>
      <c r="H7" s="56"/>
      <c r="I7" s="170"/>
      <c r="J7" s="56">
        <v>2</v>
      </c>
      <c r="K7" s="56">
        <v>0</v>
      </c>
      <c r="L7" s="56">
        <v>0</v>
      </c>
      <c r="M7" s="69">
        <v>2</v>
      </c>
      <c r="N7" s="58">
        <v>2</v>
      </c>
      <c r="O7" s="34" t="s">
        <v>432</v>
      </c>
    </row>
    <row r="8" spans="1:15" ht="21.75" customHeight="1">
      <c r="A8" s="100">
        <v>4</v>
      </c>
      <c r="B8" s="100" t="s">
        <v>135</v>
      </c>
      <c r="C8" s="63" t="s">
        <v>179</v>
      </c>
      <c r="D8" s="109" t="s">
        <v>53</v>
      </c>
      <c r="E8" s="263" t="s">
        <v>454</v>
      </c>
      <c r="F8" s="110"/>
      <c r="G8" s="56" t="s">
        <v>4</v>
      </c>
      <c r="H8" s="56"/>
      <c r="I8" s="170"/>
      <c r="J8" s="56">
        <v>2</v>
      </c>
      <c r="K8" s="56">
        <v>0</v>
      </c>
      <c r="L8" s="56">
        <v>0</v>
      </c>
      <c r="M8" s="69">
        <v>2</v>
      </c>
      <c r="N8" s="58">
        <v>2</v>
      </c>
      <c r="O8" s="34" t="s">
        <v>433</v>
      </c>
    </row>
    <row r="9" spans="1:15" ht="22.5">
      <c r="A9" s="100">
        <v>5</v>
      </c>
      <c r="B9" s="100" t="s">
        <v>96</v>
      </c>
      <c r="C9" s="63" t="s">
        <v>179</v>
      </c>
      <c r="D9" s="109" t="s">
        <v>371</v>
      </c>
      <c r="E9" s="168" t="s">
        <v>204</v>
      </c>
      <c r="F9" s="110"/>
      <c r="G9" s="56"/>
      <c r="H9" s="56" t="s">
        <v>4</v>
      </c>
      <c r="I9" s="170"/>
      <c r="J9" s="56">
        <v>2</v>
      </c>
      <c r="K9" s="56">
        <v>0</v>
      </c>
      <c r="L9" s="56">
        <v>0</v>
      </c>
      <c r="M9" s="69">
        <v>2</v>
      </c>
      <c r="N9" s="58">
        <v>2</v>
      </c>
      <c r="O9" s="34" t="s">
        <v>263</v>
      </c>
    </row>
    <row r="10" spans="1:15" ht="22.5">
      <c r="A10" s="100">
        <v>6</v>
      </c>
      <c r="B10" s="100" t="s">
        <v>136</v>
      </c>
      <c r="C10" s="63" t="s">
        <v>179</v>
      </c>
      <c r="D10" s="109" t="s">
        <v>54</v>
      </c>
      <c r="E10" s="168" t="s">
        <v>206</v>
      </c>
      <c r="F10" s="110"/>
      <c r="G10" s="56"/>
      <c r="H10" s="56" t="s">
        <v>7</v>
      </c>
      <c r="I10" s="170"/>
      <c r="J10" s="56">
        <v>0</v>
      </c>
      <c r="K10" s="56">
        <v>0</v>
      </c>
      <c r="L10" s="56">
        <v>3</v>
      </c>
      <c r="M10" s="69">
        <v>3</v>
      </c>
      <c r="N10" s="58">
        <v>3</v>
      </c>
      <c r="O10" s="34" t="s">
        <v>263</v>
      </c>
    </row>
    <row r="11" spans="1:15" ht="22.5">
      <c r="A11" s="100">
        <v>7</v>
      </c>
      <c r="B11" s="165" t="s">
        <v>137</v>
      </c>
      <c r="C11" s="63" t="s">
        <v>179</v>
      </c>
      <c r="D11" s="169" t="s">
        <v>55</v>
      </c>
      <c r="E11" s="168" t="s">
        <v>210</v>
      </c>
      <c r="F11" s="111"/>
      <c r="G11" s="112"/>
      <c r="H11" s="57" t="s">
        <v>6</v>
      </c>
      <c r="I11" s="171"/>
      <c r="J11" s="56">
        <v>0</v>
      </c>
      <c r="K11" s="56">
        <v>0</v>
      </c>
      <c r="L11" s="56">
        <v>2</v>
      </c>
      <c r="M11" s="69">
        <v>2</v>
      </c>
      <c r="N11" s="58">
        <v>2</v>
      </c>
      <c r="O11" s="34" t="s">
        <v>272</v>
      </c>
    </row>
    <row r="12" spans="1:15" ht="22.5">
      <c r="A12" s="100">
        <v>8</v>
      </c>
      <c r="B12" s="100" t="s">
        <v>133</v>
      </c>
      <c r="C12" s="265" t="s">
        <v>372</v>
      </c>
      <c r="D12" s="109" t="s">
        <v>51</v>
      </c>
      <c r="E12" s="168" t="s">
        <v>205</v>
      </c>
      <c r="F12" s="110"/>
      <c r="G12" s="56"/>
      <c r="I12" s="56" t="s">
        <v>5</v>
      </c>
      <c r="J12" s="56">
        <v>3</v>
      </c>
      <c r="K12" s="56">
        <v>0</v>
      </c>
      <c r="L12" s="56">
        <v>0</v>
      </c>
      <c r="M12" s="69">
        <v>3</v>
      </c>
      <c r="N12" s="58">
        <v>3</v>
      </c>
      <c r="O12" s="34" t="s">
        <v>432</v>
      </c>
    </row>
    <row r="13" spans="1:15" ht="22.5">
      <c r="A13" s="100">
        <v>9</v>
      </c>
      <c r="B13" s="99" t="s">
        <v>372</v>
      </c>
      <c r="C13" s="265" t="s">
        <v>133</v>
      </c>
      <c r="D13" s="109" t="s">
        <v>56</v>
      </c>
      <c r="E13" s="168" t="s">
        <v>207</v>
      </c>
      <c r="F13" s="110"/>
      <c r="G13" s="8"/>
      <c r="H13" s="78"/>
      <c r="I13" s="78" t="s">
        <v>11</v>
      </c>
      <c r="J13" s="56">
        <v>0</v>
      </c>
      <c r="K13" s="56">
        <v>0</v>
      </c>
      <c r="L13" s="56">
        <v>4</v>
      </c>
      <c r="M13" s="69">
        <v>4</v>
      </c>
      <c r="N13" s="121">
        <v>4</v>
      </c>
      <c r="O13" s="34" t="s">
        <v>271</v>
      </c>
    </row>
    <row r="14" spans="1:15" ht="11.25">
      <c r="A14" s="8"/>
      <c r="B14" s="8"/>
      <c r="C14" s="8"/>
      <c r="D14" s="120"/>
      <c r="E14" s="16"/>
      <c r="F14" s="17"/>
      <c r="G14" s="8"/>
      <c r="H14" s="8"/>
      <c r="I14" s="172"/>
      <c r="J14" s="56"/>
      <c r="K14" s="56"/>
      <c r="L14" s="56"/>
      <c r="M14" s="69"/>
      <c r="N14" s="58"/>
      <c r="O14" s="34"/>
    </row>
    <row r="15" spans="1:15" ht="11.25">
      <c r="A15" s="8"/>
      <c r="B15" s="8"/>
      <c r="C15" s="8"/>
      <c r="D15" s="18" t="s">
        <v>39</v>
      </c>
      <c r="E15" s="18"/>
      <c r="F15" s="175">
        <v>0</v>
      </c>
      <c r="G15" s="175" t="s">
        <v>311</v>
      </c>
      <c r="H15" s="175" t="s">
        <v>396</v>
      </c>
      <c r="I15" s="176" t="s">
        <v>437</v>
      </c>
      <c r="J15" s="175">
        <f>SUM(J5:J14)</f>
        <v>13</v>
      </c>
      <c r="K15" s="175">
        <f>SUM(K5:K14)</f>
        <v>0</v>
      </c>
      <c r="L15" s="175">
        <f>SUM(L5:L14)</f>
        <v>9</v>
      </c>
      <c r="M15" s="175">
        <f>SUM(M5:M14)</f>
        <v>22</v>
      </c>
      <c r="N15" s="174">
        <f>SUM(N5:N14)</f>
        <v>22</v>
      </c>
      <c r="O15" s="10"/>
    </row>
    <row r="16" spans="5:15" ht="11.25">
      <c r="E16" s="241" t="s">
        <v>438</v>
      </c>
      <c r="F16" s="2">
        <f>0</f>
        <v>0</v>
      </c>
      <c r="G16" s="2">
        <f>N5+N6+N7+N8</f>
        <v>8</v>
      </c>
      <c r="H16" s="2">
        <f>N9+N10+N11</f>
        <v>7</v>
      </c>
      <c r="I16" s="2">
        <f>N12+N13</f>
        <v>7</v>
      </c>
      <c r="J16" s="11"/>
      <c r="K16" s="11"/>
      <c r="L16" s="11"/>
      <c r="M16" s="11"/>
      <c r="O16" s="11"/>
    </row>
    <row r="17" spans="5:15" ht="11.25">
      <c r="E17" s="241" t="s">
        <v>439</v>
      </c>
      <c r="F17" s="2">
        <f>F16+'Alapozó és törzsanyag'!F61</f>
        <v>25</v>
      </c>
      <c r="G17" s="2">
        <f>G16+'Alapozó és törzsanyag'!G61</f>
        <v>29</v>
      </c>
      <c r="H17" s="2">
        <f>H16+'Alapozó és törzsanyag'!H61</f>
        <v>23</v>
      </c>
      <c r="I17" s="2">
        <f>I16+'Alapozó és törzsanyag'!I61</f>
        <v>29</v>
      </c>
      <c r="J17" s="11"/>
      <c r="K17" s="11"/>
      <c r="L17" s="11"/>
      <c r="M17" s="11"/>
      <c r="O17" s="11"/>
    </row>
    <row r="18" spans="1:15" ht="11.25">
      <c r="A18" s="5" t="s">
        <v>40</v>
      </c>
      <c r="J18" s="11"/>
      <c r="K18" s="11"/>
      <c r="L18" s="11"/>
      <c r="M18" s="11"/>
      <c r="O18" s="11"/>
    </row>
    <row r="19" spans="10:15" ht="12" thickBot="1">
      <c r="J19" s="11"/>
      <c r="K19" s="11"/>
      <c r="L19" s="11"/>
      <c r="M19" s="11"/>
      <c r="O19" s="11"/>
    </row>
    <row r="20" spans="1:15" ht="12.75">
      <c r="A20" s="283" t="s">
        <v>363</v>
      </c>
      <c r="B20" s="288" t="s">
        <v>364</v>
      </c>
      <c r="C20" s="288" t="s">
        <v>365</v>
      </c>
      <c r="D20" s="279" t="s">
        <v>366</v>
      </c>
      <c r="E20" s="285" t="s">
        <v>367</v>
      </c>
      <c r="F20" s="270" t="s">
        <v>368</v>
      </c>
      <c r="G20" s="271"/>
      <c r="H20" s="271"/>
      <c r="I20" s="272"/>
      <c r="J20" s="276" t="s">
        <v>369</v>
      </c>
      <c r="K20" s="277"/>
      <c r="L20" s="277"/>
      <c r="M20" s="278"/>
      <c r="N20" s="281" t="s">
        <v>370</v>
      </c>
      <c r="O20" s="286" t="s">
        <v>362</v>
      </c>
    </row>
    <row r="21" spans="1:15" ht="13.5" thickBot="1">
      <c r="A21" s="284"/>
      <c r="B21" s="289"/>
      <c r="C21" s="289"/>
      <c r="D21" s="280"/>
      <c r="E21" s="284"/>
      <c r="F21" s="27">
        <v>1</v>
      </c>
      <c r="G21" s="3">
        <v>2</v>
      </c>
      <c r="H21" s="3">
        <v>3</v>
      </c>
      <c r="I21" s="28">
        <v>4</v>
      </c>
      <c r="J21" s="27" t="s">
        <v>0</v>
      </c>
      <c r="K21" s="3" t="s">
        <v>1</v>
      </c>
      <c r="L21" s="3" t="s">
        <v>2</v>
      </c>
      <c r="M21" s="28" t="s">
        <v>8</v>
      </c>
      <c r="N21" s="282"/>
      <c r="O21" s="287"/>
    </row>
    <row r="22" spans="1:15" ht="22.5">
      <c r="A22" s="68">
        <v>10</v>
      </c>
      <c r="B22" s="107" t="s">
        <v>102</v>
      </c>
      <c r="C22" s="63" t="s">
        <v>179</v>
      </c>
      <c r="D22" s="127" t="s">
        <v>19</v>
      </c>
      <c r="E22" s="149" t="s">
        <v>308</v>
      </c>
      <c r="F22" s="56"/>
      <c r="G22" s="209"/>
      <c r="H22" s="56" t="s">
        <v>4</v>
      </c>
      <c r="I22" s="56"/>
      <c r="J22" s="56">
        <v>2</v>
      </c>
      <c r="K22" s="56">
        <v>0</v>
      </c>
      <c r="L22" s="56">
        <v>0</v>
      </c>
      <c r="M22" s="69">
        <v>2</v>
      </c>
      <c r="N22" s="58">
        <v>2</v>
      </c>
      <c r="O22" s="143" t="s">
        <v>257</v>
      </c>
    </row>
    <row r="23" spans="1:15" ht="11.25">
      <c r="A23" s="100">
        <v>11</v>
      </c>
      <c r="B23" s="107" t="s">
        <v>389</v>
      </c>
      <c r="C23" s="63" t="s">
        <v>179</v>
      </c>
      <c r="D23" s="127" t="s">
        <v>390</v>
      </c>
      <c r="E23" s="211" t="s">
        <v>392</v>
      </c>
      <c r="F23" s="110"/>
      <c r="G23" s="56"/>
      <c r="H23" s="56" t="s">
        <v>9</v>
      </c>
      <c r="I23" s="56"/>
      <c r="J23" s="114">
        <v>0</v>
      </c>
      <c r="K23" s="114">
        <v>2</v>
      </c>
      <c r="L23" s="114">
        <v>0</v>
      </c>
      <c r="M23" s="118">
        <v>2</v>
      </c>
      <c r="N23" s="121">
        <v>2</v>
      </c>
      <c r="O23" s="157" t="s">
        <v>391</v>
      </c>
    </row>
    <row r="24" spans="1:15" ht="29.25" customHeight="1">
      <c r="A24" s="100">
        <v>12</v>
      </c>
      <c r="B24" s="100" t="s">
        <v>138</v>
      </c>
      <c r="C24" s="4" t="s">
        <v>102</v>
      </c>
      <c r="D24" s="127" t="s">
        <v>57</v>
      </c>
      <c r="E24" s="232" t="s">
        <v>474</v>
      </c>
      <c r="F24" s="56"/>
      <c r="G24" s="56"/>
      <c r="H24" s="57" t="s">
        <v>4</v>
      </c>
      <c r="I24" s="173"/>
      <c r="J24" s="9">
        <v>2</v>
      </c>
      <c r="K24" s="9">
        <v>0</v>
      </c>
      <c r="L24" s="9">
        <v>0</v>
      </c>
      <c r="M24" s="177">
        <v>2</v>
      </c>
      <c r="N24" s="123">
        <v>2</v>
      </c>
      <c r="O24" s="34" t="s">
        <v>273</v>
      </c>
    </row>
    <row r="25" spans="1:15" ht="24.75" customHeight="1">
      <c r="A25" s="100">
        <v>13</v>
      </c>
      <c r="B25" s="100" t="s">
        <v>139</v>
      </c>
      <c r="C25" s="6" t="s">
        <v>106</v>
      </c>
      <c r="D25" s="127" t="s">
        <v>58</v>
      </c>
      <c r="E25" s="149" t="s">
        <v>208</v>
      </c>
      <c r="F25" s="56"/>
      <c r="G25" s="57" t="s">
        <v>4</v>
      </c>
      <c r="H25" s="56"/>
      <c r="I25" s="173"/>
      <c r="J25" s="9">
        <v>2</v>
      </c>
      <c r="K25" s="9">
        <v>0</v>
      </c>
      <c r="L25" s="9">
        <v>0</v>
      </c>
      <c r="M25" s="177">
        <v>2</v>
      </c>
      <c r="N25" s="123">
        <v>2</v>
      </c>
      <c r="O25" s="34" t="s">
        <v>274</v>
      </c>
    </row>
    <row r="26" spans="1:15" ht="11.25">
      <c r="A26" s="100">
        <v>14</v>
      </c>
      <c r="B26" s="100" t="s">
        <v>140</v>
      </c>
      <c r="C26" s="63" t="s">
        <v>179</v>
      </c>
      <c r="D26" s="127" t="s">
        <v>59</v>
      </c>
      <c r="E26" s="149" t="s">
        <v>209</v>
      </c>
      <c r="F26" s="56"/>
      <c r="G26" s="56"/>
      <c r="H26" s="57" t="s">
        <v>4</v>
      </c>
      <c r="I26" s="173"/>
      <c r="J26" s="9">
        <v>2</v>
      </c>
      <c r="K26" s="9">
        <v>0</v>
      </c>
      <c r="L26" s="9">
        <v>0</v>
      </c>
      <c r="M26" s="177">
        <v>2</v>
      </c>
      <c r="N26" s="123">
        <v>2</v>
      </c>
      <c r="O26" s="34" t="s">
        <v>312</v>
      </c>
    </row>
    <row r="27" spans="1:15" s="19" customFormat="1" ht="11.25">
      <c r="A27" s="100">
        <v>15</v>
      </c>
      <c r="B27" s="100" t="s">
        <v>141</v>
      </c>
      <c r="C27" s="63" t="s">
        <v>179</v>
      </c>
      <c r="D27" s="127" t="s">
        <v>60</v>
      </c>
      <c r="E27" s="178" t="s">
        <v>252</v>
      </c>
      <c r="F27" s="56"/>
      <c r="G27" s="57" t="s">
        <v>4</v>
      </c>
      <c r="H27" s="56"/>
      <c r="I27" s="173"/>
      <c r="J27" s="9">
        <v>2</v>
      </c>
      <c r="K27" s="9">
        <v>0</v>
      </c>
      <c r="L27" s="9">
        <v>0</v>
      </c>
      <c r="M27" s="177">
        <v>2</v>
      </c>
      <c r="N27" s="123">
        <v>2</v>
      </c>
      <c r="O27" s="136" t="s">
        <v>246</v>
      </c>
    </row>
    <row r="28" spans="1:15" ht="11.25">
      <c r="A28" s="100">
        <v>16</v>
      </c>
      <c r="B28" s="100" t="s">
        <v>142</v>
      </c>
      <c r="C28" s="63" t="s">
        <v>179</v>
      </c>
      <c r="D28" s="127" t="s">
        <v>61</v>
      </c>
      <c r="E28" s="127" t="s">
        <v>214</v>
      </c>
      <c r="F28" s="56"/>
      <c r="G28" s="57" t="s">
        <v>4</v>
      </c>
      <c r="H28" s="56"/>
      <c r="I28" s="173"/>
      <c r="J28" s="9">
        <v>2</v>
      </c>
      <c r="K28" s="9">
        <v>0</v>
      </c>
      <c r="L28" s="9">
        <v>0</v>
      </c>
      <c r="M28" s="177">
        <v>2</v>
      </c>
      <c r="N28" s="123">
        <v>2</v>
      </c>
      <c r="O28" s="34" t="s">
        <v>246</v>
      </c>
    </row>
    <row r="29" spans="1:15" ht="11.25">
      <c r="A29" s="100">
        <v>17</v>
      </c>
      <c r="B29" s="100" t="s">
        <v>143</v>
      </c>
      <c r="C29" s="63" t="s">
        <v>179</v>
      </c>
      <c r="D29" s="127" t="s">
        <v>62</v>
      </c>
      <c r="E29" s="127" t="s">
        <v>215</v>
      </c>
      <c r="F29" s="56"/>
      <c r="G29" s="57" t="s">
        <v>4</v>
      </c>
      <c r="H29" s="56"/>
      <c r="I29" s="173"/>
      <c r="J29" s="9">
        <v>2</v>
      </c>
      <c r="K29" s="9">
        <v>0</v>
      </c>
      <c r="L29" s="9">
        <v>0</v>
      </c>
      <c r="M29" s="177">
        <v>2</v>
      </c>
      <c r="N29" s="123">
        <v>2</v>
      </c>
      <c r="O29" s="34" t="s">
        <v>275</v>
      </c>
    </row>
    <row r="30" spans="1:15" s="20" customFormat="1" ht="11.25">
      <c r="A30" s="100">
        <v>18</v>
      </c>
      <c r="B30" s="100" t="s">
        <v>328</v>
      </c>
      <c r="C30" s="63" t="s">
        <v>179</v>
      </c>
      <c r="D30" s="127" t="s">
        <v>324</v>
      </c>
      <c r="E30" s="127" t="s">
        <v>325</v>
      </c>
      <c r="F30" s="56"/>
      <c r="G30" s="57" t="s">
        <v>4</v>
      </c>
      <c r="H30" s="56"/>
      <c r="I30" s="131"/>
      <c r="J30" s="9">
        <v>2</v>
      </c>
      <c r="K30" s="9">
        <v>0</v>
      </c>
      <c r="L30" s="9">
        <v>0</v>
      </c>
      <c r="M30" s="177">
        <v>2</v>
      </c>
      <c r="N30" s="123">
        <v>2</v>
      </c>
      <c r="O30" s="129" t="s">
        <v>309</v>
      </c>
    </row>
    <row r="31" spans="1:22" s="20" customFormat="1" ht="22.5">
      <c r="A31" s="100">
        <v>19</v>
      </c>
      <c r="B31" s="100" t="s">
        <v>329</v>
      </c>
      <c r="C31" s="63" t="s">
        <v>179</v>
      </c>
      <c r="D31" s="127" t="s">
        <v>326</v>
      </c>
      <c r="E31" s="130" t="s">
        <v>327</v>
      </c>
      <c r="F31" s="56"/>
      <c r="G31" s="56"/>
      <c r="H31" s="56"/>
      <c r="I31" s="57" t="s">
        <v>4</v>
      </c>
      <c r="J31" s="9">
        <v>2</v>
      </c>
      <c r="K31" s="9">
        <v>0</v>
      </c>
      <c r="L31" s="9">
        <v>0</v>
      </c>
      <c r="M31" s="177">
        <v>2</v>
      </c>
      <c r="N31" s="123">
        <v>2</v>
      </c>
      <c r="O31" s="136" t="s">
        <v>178</v>
      </c>
      <c r="P31" s="2"/>
      <c r="Q31"/>
      <c r="R31"/>
      <c r="S31" s="2"/>
      <c r="T31" s="2"/>
      <c r="U31" s="2"/>
      <c r="V31" s="2"/>
    </row>
    <row r="32" spans="1:22" s="31" customFormat="1" ht="12.75">
      <c r="A32" s="126">
        <v>20</v>
      </c>
      <c r="B32" s="126" t="s">
        <v>332</v>
      </c>
      <c r="C32" s="63" t="s">
        <v>179</v>
      </c>
      <c r="D32" s="160" t="s">
        <v>334</v>
      </c>
      <c r="E32" s="160" t="s">
        <v>341</v>
      </c>
      <c r="F32" s="132"/>
      <c r="G32" s="132"/>
      <c r="H32" s="57" t="s">
        <v>4</v>
      </c>
      <c r="I32" s="133"/>
      <c r="J32" s="9">
        <v>2</v>
      </c>
      <c r="K32" s="9">
        <v>0</v>
      </c>
      <c r="L32" s="9">
        <v>0</v>
      </c>
      <c r="M32" s="177">
        <v>2</v>
      </c>
      <c r="N32" s="123">
        <v>2</v>
      </c>
      <c r="O32" s="32" t="s">
        <v>335</v>
      </c>
      <c r="P32" s="2"/>
      <c r="Q32"/>
      <c r="R32"/>
      <c r="S32" s="2"/>
      <c r="T32" s="2"/>
      <c r="U32" s="2"/>
      <c r="V32" s="2"/>
    </row>
    <row r="33" spans="1:22" s="31" customFormat="1" ht="33.75">
      <c r="A33" s="126">
        <v>21</v>
      </c>
      <c r="B33" s="126" t="s">
        <v>330</v>
      </c>
      <c r="C33" s="63" t="s">
        <v>179</v>
      </c>
      <c r="D33" s="160" t="s">
        <v>338</v>
      </c>
      <c r="E33" s="161" t="s">
        <v>339</v>
      </c>
      <c r="F33" s="132"/>
      <c r="G33" s="132"/>
      <c r="H33" s="57" t="s">
        <v>245</v>
      </c>
      <c r="I33" s="133"/>
      <c r="J33" s="99">
        <v>1</v>
      </c>
      <c r="K33" s="99">
        <v>0</v>
      </c>
      <c r="L33" s="99">
        <v>0</v>
      </c>
      <c r="M33" s="134">
        <v>1</v>
      </c>
      <c r="N33" s="123">
        <v>2</v>
      </c>
      <c r="O33" s="163" t="s">
        <v>309</v>
      </c>
      <c r="P33" s="2"/>
      <c r="Q33"/>
      <c r="R33"/>
      <c r="S33" s="2"/>
      <c r="T33" s="2"/>
      <c r="U33" s="2"/>
      <c r="V33" s="2"/>
    </row>
    <row r="34" spans="1:22" s="31" customFormat="1" ht="12.75">
      <c r="A34" s="126">
        <v>22</v>
      </c>
      <c r="B34" s="126" t="s">
        <v>331</v>
      </c>
      <c r="C34" s="33" t="s">
        <v>381</v>
      </c>
      <c r="D34" s="160" t="s">
        <v>333</v>
      </c>
      <c r="E34" s="160" t="s">
        <v>340</v>
      </c>
      <c r="F34" s="132"/>
      <c r="G34" s="132"/>
      <c r="H34" s="132" t="s">
        <v>245</v>
      </c>
      <c r="I34" s="133"/>
      <c r="J34" s="99">
        <v>1</v>
      </c>
      <c r="K34" s="99">
        <v>0</v>
      </c>
      <c r="L34" s="99">
        <v>0</v>
      </c>
      <c r="M34" s="134">
        <v>1</v>
      </c>
      <c r="N34" s="123">
        <v>2</v>
      </c>
      <c r="O34" s="163" t="s">
        <v>309</v>
      </c>
      <c r="P34" s="2"/>
      <c r="Q34"/>
      <c r="R34"/>
      <c r="S34" s="2"/>
      <c r="T34" s="2"/>
      <c r="U34" s="2"/>
      <c r="V34" s="2"/>
    </row>
    <row r="35" spans="1:22" s="31" customFormat="1" ht="12.75">
      <c r="A35" s="126">
        <v>23</v>
      </c>
      <c r="B35" s="126" t="s">
        <v>381</v>
      </c>
      <c r="C35" s="63" t="s">
        <v>179</v>
      </c>
      <c r="D35" s="160" t="s">
        <v>333</v>
      </c>
      <c r="E35" s="160" t="s">
        <v>340</v>
      </c>
      <c r="F35" s="132"/>
      <c r="G35" s="132"/>
      <c r="H35" s="132" t="s">
        <v>6</v>
      </c>
      <c r="I35" s="133"/>
      <c r="J35" s="99">
        <v>0</v>
      </c>
      <c r="K35" s="99">
        <v>0</v>
      </c>
      <c r="L35" s="99">
        <v>2</v>
      </c>
      <c r="M35" s="134">
        <v>2</v>
      </c>
      <c r="N35" s="123">
        <v>2</v>
      </c>
      <c r="O35" s="163" t="s">
        <v>309</v>
      </c>
      <c r="P35" s="2"/>
      <c r="Q35"/>
      <c r="R35"/>
      <c r="S35" s="2"/>
      <c r="T35" s="2"/>
      <c r="U35" s="2"/>
      <c r="V35" s="2"/>
    </row>
    <row r="36" spans="1:15" ht="13.5" customHeight="1">
      <c r="A36" s="126">
        <v>24</v>
      </c>
      <c r="B36" s="230" t="s">
        <v>414</v>
      </c>
      <c r="C36" s="63" t="s">
        <v>179</v>
      </c>
      <c r="D36" s="253" t="s">
        <v>410</v>
      </c>
      <c r="E36" s="211" t="s">
        <v>409</v>
      </c>
      <c r="F36" s="251"/>
      <c r="G36" s="251"/>
      <c r="H36" s="251" t="s">
        <v>9</v>
      </c>
      <c r="I36" s="251"/>
      <c r="J36" s="251">
        <v>0</v>
      </c>
      <c r="K36" s="251">
        <v>2</v>
      </c>
      <c r="L36" s="251">
        <v>0</v>
      </c>
      <c r="M36" s="138">
        <v>2</v>
      </c>
      <c r="N36" s="257">
        <v>2</v>
      </c>
      <c r="O36" s="211" t="s">
        <v>411</v>
      </c>
    </row>
    <row r="37" spans="1:15" ht="11.25">
      <c r="A37" s="126">
        <v>25</v>
      </c>
      <c r="B37" s="255" t="s">
        <v>415</v>
      </c>
      <c r="C37" s="63" t="s">
        <v>179</v>
      </c>
      <c r="D37" s="246" t="s">
        <v>413</v>
      </c>
      <c r="E37" s="254" t="s">
        <v>412</v>
      </c>
      <c r="F37" s="251"/>
      <c r="G37" s="251"/>
      <c r="H37" s="251" t="s">
        <v>9</v>
      </c>
      <c r="I37" s="251"/>
      <c r="J37" s="251">
        <v>0</v>
      </c>
      <c r="K37" s="251">
        <v>2</v>
      </c>
      <c r="L37" s="251">
        <v>0</v>
      </c>
      <c r="M37" s="138">
        <v>2</v>
      </c>
      <c r="N37" s="257">
        <v>2</v>
      </c>
      <c r="O37" s="211" t="s">
        <v>178</v>
      </c>
    </row>
    <row r="38" spans="1:15" ht="11.25">
      <c r="A38" s="126">
        <v>26</v>
      </c>
      <c r="B38" s="230" t="s">
        <v>418</v>
      </c>
      <c r="C38" s="63" t="s">
        <v>179</v>
      </c>
      <c r="D38" s="246" t="s">
        <v>464</v>
      </c>
      <c r="E38" s="259" t="s">
        <v>416</v>
      </c>
      <c r="F38" s="251"/>
      <c r="G38" s="251" t="s">
        <v>417</v>
      </c>
      <c r="I38" s="251"/>
      <c r="J38" s="251">
        <v>0</v>
      </c>
      <c r="K38" s="251">
        <v>40</v>
      </c>
      <c r="L38" s="251">
        <v>0</v>
      </c>
      <c r="M38" s="138">
        <v>40</v>
      </c>
      <c r="N38" s="123">
        <v>0</v>
      </c>
      <c r="O38" s="211" t="s">
        <v>178</v>
      </c>
    </row>
    <row r="39" spans="1:15" ht="33.75">
      <c r="A39" s="126">
        <v>27</v>
      </c>
      <c r="B39" s="230" t="s">
        <v>100</v>
      </c>
      <c r="C39" s="63" t="s">
        <v>179</v>
      </c>
      <c r="D39" s="231" t="s">
        <v>17</v>
      </c>
      <c r="E39" s="211" t="s">
        <v>407</v>
      </c>
      <c r="F39" s="256"/>
      <c r="G39" s="256" t="s">
        <v>4</v>
      </c>
      <c r="H39" s="256"/>
      <c r="I39" s="256"/>
      <c r="J39" s="256">
        <v>2</v>
      </c>
      <c r="K39" s="256">
        <v>0</v>
      </c>
      <c r="L39" s="256">
        <v>0</v>
      </c>
      <c r="M39" s="69">
        <v>2</v>
      </c>
      <c r="N39" s="121">
        <v>2</v>
      </c>
      <c r="O39" s="211" t="s">
        <v>294</v>
      </c>
    </row>
    <row r="40" spans="1:15" ht="22.5">
      <c r="A40" s="126">
        <v>28</v>
      </c>
      <c r="B40" s="230" t="s">
        <v>442</v>
      </c>
      <c r="C40" s="63" t="s">
        <v>179</v>
      </c>
      <c r="D40" s="231" t="s">
        <v>443</v>
      </c>
      <c r="E40" s="232" t="s">
        <v>444</v>
      </c>
      <c r="F40" s="256"/>
      <c r="G40" s="256" t="s">
        <v>4</v>
      </c>
      <c r="H40" s="256"/>
      <c r="I40" s="256"/>
      <c r="J40" s="256">
        <v>2</v>
      </c>
      <c r="K40" s="256">
        <v>0</v>
      </c>
      <c r="L40" s="256">
        <v>0</v>
      </c>
      <c r="M40" s="69">
        <v>2</v>
      </c>
      <c r="N40" s="121">
        <v>2</v>
      </c>
      <c r="O40" s="211" t="s">
        <v>445</v>
      </c>
    </row>
    <row r="41" spans="1:15" ht="22.5">
      <c r="A41" s="126">
        <v>29</v>
      </c>
      <c r="B41" s="230" t="s">
        <v>446</v>
      </c>
      <c r="C41" s="63" t="s">
        <v>179</v>
      </c>
      <c r="D41" s="231" t="s">
        <v>447</v>
      </c>
      <c r="E41" s="232" t="s">
        <v>448</v>
      </c>
      <c r="F41" s="256"/>
      <c r="G41" s="256" t="s">
        <v>9</v>
      </c>
      <c r="H41" s="256"/>
      <c r="I41" s="256"/>
      <c r="J41" s="256">
        <v>0</v>
      </c>
      <c r="K41" s="256">
        <v>2</v>
      </c>
      <c r="L41" s="256">
        <v>0</v>
      </c>
      <c r="M41" s="69">
        <v>2</v>
      </c>
      <c r="N41" s="121">
        <v>2</v>
      </c>
      <c r="O41" s="211" t="s">
        <v>411</v>
      </c>
    </row>
    <row r="42" spans="1:18" ht="12.75">
      <c r="A42" s="164" t="s">
        <v>402</v>
      </c>
      <c r="P42" s="20"/>
      <c r="Q42" s="29"/>
      <c r="R42" s="29"/>
    </row>
    <row r="43" spans="1:15" ht="11.25">
      <c r="A43" s="315" t="s">
        <v>465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</row>
    <row r="44" spans="1:15" ht="11.25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</row>
  </sheetData>
  <sheetProtection/>
  <mergeCells count="20">
    <mergeCell ref="B3:B4"/>
    <mergeCell ref="C3:C4"/>
    <mergeCell ref="N3:N4"/>
    <mergeCell ref="O3:O4"/>
    <mergeCell ref="A43:O44"/>
    <mergeCell ref="A1:O1"/>
    <mergeCell ref="O20:O21"/>
    <mergeCell ref="E20:E21"/>
    <mergeCell ref="J20:M20"/>
    <mergeCell ref="A20:A21"/>
    <mergeCell ref="D20:D21"/>
    <mergeCell ref="F20:I20"/>
    <mergeCell ref="B20:B21"/>
    <mergeCell ref="C20:C21"/>
    <mergeCell ref="N20:N21"/>
    <mergeCell ref="A3:A4"/>
    <mergeCell ref="D3:D4"/>
    <mergeCell ref="F3:I3"/>
    <mergeCell ref="J3:M3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zoomScale="130" zoomScaleNormal="130" zoomScalePageLayoutView="0" workbookViewId="0" topLeftCell="A1">
      <selection activeCell="A58" sqref="A58"/>
    </sheetView>
  </sheetViews>
  <sheetFormatPr defaultColWidth="9.00390625" defaultRowHeight="12.75"/>
  <cols>
    <col min="1" max="3" width="9.125" style="2" customWidth="1"/>
    <col min="4" max="4" width="16.625" style="2" customWidth="1"/>
    <col min="5" max="5" width="17.125" style="2" bestFit="1" customWidth="1"/>
    <col min="6" max="6" width="2.75390625" style="2" bestFit="1" customWidth="1"/>
    <col min="7" max="9" width="5.875" style="2" bestFit="1" customWidth="1"/>
    <col min="10" max="10" width="4.375" style="2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9.125" style="2" customWidth="1"/>
    <col min="15" max="15" width="14.75390625" style="2" bestFit="1" customWidth="1"/>
    <col min="16" max="16384" width="9.125" style="2" customWidth="1"/>
  </cols>
  <sheetData>
    <row r="1" spans="1:19" ht="12" customHeight="1" thickBot="1">
      <c r="A1" s="273" t="s">
        <v>405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8"/>
      <c r="P1" s="264"/>
      <c r="S1" s="2" t="s">
        <v>468</v>
      </c>
    </row>
    <row r="2" ht="12" thickBot="1"/>
    <row r="3" spans="1:15" ht="12.75">
      <c r="A3" s="283" t="s">
        <v>363</v>
      </c>
      <c r="B3" s="288" t="s">
        <v>364</v>
      </c>
      <c r="C3" s="288" t="s">
        <v>365</v>
      </c>
      <c r="D3" s="279" t="s">
        <v>366</v>
      </c>
      <c r="E3" s="285" t="s">
        <v>367</v>
      </c>
      <c r="F3" s="270" t="s">
        <v>368</v>
      </c>
      <c r="G3" s="271"/>
      <c r="H3" s="271"/>
      <c r="I3" s="272"/>
      <c r="J3" s="276" t="s">
        <v>369</v>
      </c>
      <c r="K3" s="277"/>
      <c r="L3" s="277"/>
      <c r="M3" s="278"/>
      <c r="N3" s="319" t="s">
        <v>370</v>
      </c>
      <c r="O3" s="322" t="s">
        <v>362</v>
      </c>
    </row>
    <row r="4" spans="1:15" ht="13.5" thickBot="1">
      <c r="A4" s="284"/>
      <c r="B4" s="289"/>
      <c r="C4" s="289"/>
      <c r="D4" s="280"/>
      <c r="E4" s="284"/>
      <c r="F4" s="27">
        <v>1</v>
      </c>
      <c r="G4" s="3">
        <v>2</v>
      </c>
      <c r="H4" s="3">
        <v>3</v>
      </c>
      <c r="I4" s="28">
        <v>4</v>
      </c>
      <c r="J4" s="27" t="s">
        <v>0</v>
      </c>
      <c r="K4" s="3" t="s">
        <v>1</v>
      </c>
      <c r="L4" s="3" t="s">
        <v>2</v>
      </c>
      <c r="M4" s="28" t="s">
        <v>8</v>
      </c>
      <c r="N4" s="321"/>
      <c r="O4" s="323"/>
    </row>
    <row r="5" spans="1:15" s="20" customFormat="1" ht="15" customHeight="1">
      <c r="A5" s="100">
        <v>1</v>
      </c>
      <c r="B5" s="230" t="s">
        <v>421</v>
      </c>
      <c r="C5" s="63" t="s">
        <v>179</v>
      </c>
      <c r="D5" s="231" t="s">
        <v>422</v>
      </c>
      <c r="E5" s="233" t="s">
        <v>449</v>
      </c>
      <c r="F5" s="113"/>
      <c r="G5" s="56" t="s">
        <v>4</v>
      </c>
      <c r="H5" s="56"/>
      <c r="I5" s="56"/>
      <c r="J5" s="56">
        <v>2</v>
      </c>
      <c r="K5" s="56">
        <v>0</v>
      </c>
      <c r="L5" s="56">
        <v>0</v>
      </c>
      <c r="M5" s="184">
        <v>2</v>
      </c>
      <c r="N5" s="325">
        <v>2</v>
      </c>
      <c r="O5" s="234" t="s">
        <v>281</v>
      </c>
    </row>
    <row r="6" spans="1:15" s="20" customFormat="1" ht="22.5">
      <c r="A6" s="100">
        <v>2</v>
      </c>
      <c r="B6" s="100" t="s">
        <v>176</v>
      </c>
      <c r="C6" s="73" t="s">
        <v>175</v>
      </c>
      <c r="D6" s="181" t="s">
        <v>63</v>
      </c>
      <c r="E6" s="130" t="s">
        <v>216</v>
      </c>
      <c r="F6" s="113"/>
      <c r="G6" s="56" t="s">
        <v>4</v>
      </c>
      <c r="H6" s="56"/>
      <c r="I6" s="56"/>
      <c r="J6" s="56">
        <v>2</v>
      </c>
      <c r="K6" s="56">
        <v>0</v>
      </c>
      <c r="L6" s="56">
        <v>0</v>
      </c>
      <c r="M6" s="184">
        <v>2</v>
      </c>
      <c r="N6" s="325">
        <v>2</v>
      </c>
      <c r="O6" s="189" t="s">
        <v>314</v>
      </c>
    </row>
    <row r="7" spans="1:15" s="20" customFormat="1" ht="22.5">
      <c r="A7" s="100">
        <v>3</v>
      </c>
      <c r="B7" s="100" t="s">
        <v>175</v>
      </c>
      <c r="C7" s="73" t="s">
        <v>176</v>
      </c>
      <c r="D7" s="181" t="s">
        <v>63</v>
      </c>
      <c r="E7" s="130" t="s">
        <v>217</v>
      </c>
      <c r="F7" s="113"/>
      <c r="G7" s="56" t="s">
        <v>236</v>
      </c>
      <c r="H7" s="56"/>
      <c r="I7" s="56"/>
      <c r="J7" s="56">
        <v>0</v>
      </c>
      <c r="K7" s="56">
        <v>0</v>
      </c>
      <c r="L7" s="56">
        <v>1</v>
      </c>
      <c r="M7" s="184">
        <v>1</v>
      </c>
      <c r="N7" s="325">
        <v>1</v>
      </c>
      <c r="O7" s="189" t="s">
        <v>314</v>
      </c>
    </row>
    <row r="8" spans="1:15" s="20" customFormat="1" ht="16.5" customHeight="1">
      <c r="A8" s="100">
        <v>4</v>
      </c>
      <c r="B8" s="100" t="s">
        <v>154</v>
      </c>
      <c r="C8" s="63" t="s">
        <v>179</v>
      </c>
      <c r="D8" s="181" t="s">
        <v>64</v>
      </c>
      <c r="E8" s="130" t="s">
        <v>218</v>
      </c>
      <c r="F8" s="110"/>
      <c r="G8" s="56" t="s">
        <v>4</v>
      </c>
      <c r="H8" s="56"/>
      <c r="I8" s="56"/>
      <c r="J8" s="56">
        <v>2</v>
      </c>
      <c r="K8" s="56">
        <v>0</v>
      </c>
      <c r="L8" s="56">
        <v>0</v>
      </c>
      <c r="M8" s="184">
        <v>2</v>
      </c>
      <c r="N8" s="325">
        <v>2</v>
      </c>
      <c r="O8" s="189" t="s">
        <v>276</v>
      </c>
    </row>
    <row r="9" spans="1:15" s="20" customFormat="1" ht="33.75" customHeight="1">
      <c r="A9" s="100">
        <v>5</v>
      </c>
      <c r="B9" s="100" t="s">
        <v>174</v>
      </c>
      <c r="C9" s="324" t="s">
        <v>237</v>
      </c>
      <c r="D9" s="181" t="s">
        <v>67</v>
      </c>
      <c r="E9" s="211" t="s">
        <v>455</v>
      </c>
      <c r="F9" s="113"/>
      <c r="G9" s="76"/>
      <c r="H9" s="56" t="s">
        <v>4</v>
      </c>
      <c r="I9" s="56"/>
      <c r="J9" s="56">
        <v>2</v>
      </c>
      <c r="K9" s="56">
        <v>0</v>
      </c>
      <c r="L9" s="56">
        <v>0</v>
      </c>
      <c r="M9" s="184">
        <v>2</v>
      </c>
      <c r="N9" s="325">
        <v>2</v>
      </c>
      <c r="O9" s="189" t="s">
        <v>278</v>
      </c>
    </row>
    <row r="10" spans="1:15" s="20" customFormat="1" ht="33" customHeight="1">
      <c r="A10" s="100">
        <v>6</v>
      </c>
      <c r="B10" s="165" t="s">
        <v>237</v>
      </c>
      <c r="C10" s="324" t="s">
        <v>174</v>
      </c>
      <c r="D10" s="181" t="s">
        <v>67</v>
      </c>
      <c r="E10" s="211" t="s">
        <v>456</v>
      </c>
      <c r="F10" s="76"/>
      <c r="G10" s="77"/>
      <c r="H10" s="59" t="s">
        <v>238</v>
      </c>
      <c r="I10" s="59"/>
      <c r="J10" s="59">
        <v>0</v>
      </c>
      <c r="K10" s="59">
        <v>1</v>
      </c>
      <c r="L10" s="59">
        <v>0</v>
      </c>
      <c r="M10" s="186">
        <v>1</v>
      </c>
      <c r="N10" s="326">
        <v>1</v>
      </c>
      <c r="O10" s="189" t="s">
        <v>278</v>
      </c>
    </row>
    <row r="11" spans="1:15" s="20" customFormat="1" ht="24" customHeight="1">
      <c r="A11" s="100">
        <v>7</v>
      </c>
      <c r="B11" s="100" t="s">
        <v>95</v>
      </c>
      <c r="C11" s="63" t="s">
        <v>179</v>
      </c>
      <c r="D11" s="181" t="s">
        <v>65</v>
      </c>
      <c r="E11" s="127" t="s">
        <v>450</v>
      </c>
      <c r="F11" s="268"/>
      <c r="G11" s="56"/>
      <c r="H11" s="56"/>
      <c r="I11" s="56" t="s">
        <v>6</v>
      </c>
      <c r="J11" s="56">
        <v>0</v>
      </c>
      <c r="K11" s="56">
        <v>0</v>
      </c>
      <c r="L11" s="56">
        <v>2</v>
      </c>
      <c r="M11" s="184">
        <v>2</v>
      </c>
      <c r="N11" s="325">
        <v>2</v>
      </c>
      <c r="O11" s="189" t="s">
        <v>315</v>
      </c>
    </row>
    <row r="12" spans="1:15" ht="11.25">
      <c r="A12" s="8"/>
      <c r="B12" s="8"/>
      <c r="C12" s="8"/>
      <c r="D12" s="18" t="s">
        <v>39</v>
      </c>
      <c r="E12" s="18"/>
      <c r="F12" s="175">
        <v>0</v>
      </c>
      <c r="G12" s="175" t="s">
        <v>472</v>
      </c>
      <c r="H12" s="182" t="s">
        <v>473</v>
      </c>
      <c r="I12" s="182" t="s">
        <v>6</v>
      </c>
      <c r="J12" s="175">
        <f>SUM(J5:J11)</f>
        <v>8</v>
      </c>
      <c r="K12" s="175">
        <f>SUM(K5:K11)</f>
        <v>1</v>
      </c>
      <c r="L12" s="175">
        <f>SUM(L5:L11)</f>
        <v>3</v>
      </c>
      <c r="M12" s="175">
        <f>SUM(M5:M11)</f>
        <v>12</v>
      </c>
      <c r="N12" s="327">
        <f>SUM(N5:N11)</f>
        <v>12</v>
      </c>
      <c r="O12" s="134"/>
    </row>
    <row r="13" spans="5:15" ht="11.25">
      <c r="E13" s="241" t="s">
        <v>438</v>
      </c>
      <c r="F13" s="2">
        <v>0</v>
      </c>
      <c r="G13" s="2">
        <f>N5+N6+N7+N8</f>
        <v>7</v>
      </c>
      <c r="H13" s="2">
        <f>N9+N10</f>
        <v>3</v>
      </c>
      <c r="I13" s="2">
        <f>N11</f>
        <v>2</v>
      </c>
      <c r="O13" s="11"/>
    </row>
    <row r="14" spans="5:15" ht="11.25">
      <c r="E14" s="241" t="s">
        <v>439</v>
      </c>
      <c r="F14" s="2">
        <f>F13+'Alapozó és törzsanyag'!F61</f>
        <v>25</v>
      </c>
      <c r="G14" s="2">
        <f>G13+'Alapozó és törzsanyag'!G61</f>
        <v>28</v>
      </c>
      <c r="H14" s="2">
        <f>H13+'Alapozó és törzsanyag'!H61</f>
        <v>19</v>
      </c>
      <c r="I14" s="2">
        <f>I13+'Alapozó és törzsanyag'!I61</f>
        <v>24</v>
      </c>
      <c r="O14" s="11"/>
    </row>
    <row r="15" spans="1:15" ht="11.25">
      <c r="A15" s="5" t="s">
        <v>40</v>
      </c>
      <c r="J15" s="20"/>
      <c r="O15" s="11"/>
    </row>
    <row r="16" ht="12" thickBot="1">
      <c r="O16" s="11"/>
    </row>
    <row r="17" spans="1:15" ht="12.75">
      <c r="A17" s="283" t="s">
        <v>363</v>
      </c>
      <c r="B17" s="288" t="s">
        <v>364</v>
      </c>
      <c r="C17" s="288" t="s">
        <v>365</v>
      </c>
      <c r="D17" s="279" t="s">
        <v>366</v>
      </c>
      <c r="E17" s="285" t="s">
        <v>367</v>
      </c>
      <c r="F17" s="270" t="s">
        <v>368</v>
      </c>
      <c r="G17" s="271"/>
      <c r="H17" s="271"/>
      <c r="I17" s="272"/>
      <c r="J17" s="276" t="s">
        <v>369</v>
      </c>
      <c r="K17" s="277"/>
      <c r="L17" s="277"/>
      <c r="M17" s="278"/>
      <c r="N17" s="319" t="s">
        <v>370</v>
      </c>
      <c r="O17" s="286" t="s">
        <v>362</v>
      </c>
    </row>
    <row r="18" spans="1:15" ht="13.5" thickBot="1">
      <c r="A18" s="284"/>
      <c r="B18" s="289"/>
      <c r="C18" s="289"/>
      <c r="D18" s="280"/>
      <c r="E18" s="284"/>
      <c r="F18" s="27">
        <v>1</v>
      </c>
      <c r="G18" s="3">
        <v>2</v>
      </c>
      <c r="H18" s="3">
        <v>3</v>
      </c>
      <c r="I18" s="28">
        <v>4</v>
      </c>
      <c r="J18" s="27" t="s">
        <v>0</v>
      </c>
      <c r="K18" s="3" t="s">
        <v>1</v>
      </c>
      <c r="L18" s="3" t="s">
        <v>2</v>
      </c>
      <c r="M18" s="28" t="s">
        <v>8</v>
      </c>
      <c r="N18" s="320"/>
      <c r="O18" s="287"/>
    </row>
    <row r="19" spans="1:15" ht="33.75">
      <c r="A19" s="68">
        <v>15</v>
      </c>
      <c r="B19" s="62" t="s">
        <v>102</v>
      </c>
      <c r="C19" s="63" t="s">
        <v>179</v>
      </c>
      <c r="D19" s="127" t="s">
        <v>19</v>
      </c>
      <c r="E19" s="149" t="s">
        <v>308</v>
      </c>
      <c r="F19" s="56"/>
      <c r="G19" s="209"/>
      <c r="H19" s="56" t="s">
        <v>4</v>
      </c>
      <c r="I19" s="56"/>
      <c r="J19" s="56">
        <v>2</v>
      </c>
      <c r="K19" s="56">
        <v>0</v>
      </c>
      <c r="L19" s="56">
        <v>0</v>
      </c>
      <c r="M19" s="69">
        <v>2</v>
      </c>
      <c r="N19" s="58">
        <v>2</v>
      </c>
      <c r="O19" s="143" t="s">
        <v>257</v>
      </c>
    </row>
    <row r="20" spans="1:15" ht="24" customHeight="1">
      <c r="A20" s="107">
        <v>16</v>
      </c>
      <c r="B20" s="107" t="s">
        <v>157</v>
      </c>
      <c r="C20" s="63" t="s">
        <v>179</v>
      </c>
      <c r="D20" s="109" t="s">
        <v>70</v>
      </c>
      <c r="E20" s="191" t="s">
        <v>221</v>
      </c>
      <c r="F20" s="56"/>
      <c r="G20" s="57" t="s">
        <v>4</v>
      </c>
      <c r="H20" s="56"/>
      <c r="I20" s="131"/>
      <c r="J20" s="194">
        <v>2</v>
      </c>
      <c r="K20" s="194">
        <v>0</v>
      </c>
      <c r="L20" s="194">
        <v>0</v>
      </c>
      <c r="M20" s="195">
        <v>2</v>
      </c>
      <c r="N20" s="196">
        <v>2</v>
      </c>
      <c r="O20" s="84" t="s">
        <v>279</v>
      </c>
    </row>
    <row r="21" spans="1:15" s="20" customFormat="1" ht="11.25">
      <c r="A21" s="107">
        <v>17</v>
      </c>
      <c r="B21" s="107" t="s">
        <v>239</v>
      </c>
      <c r="C21" s="63" t="s">
        <v>179</v>
      </c>
      <c r="D21" s="109" t="s">
        <v>71</v>
      </c>
      <c r="E21" s="109" t="s">
        <v>251</v>
      </c>
      <c r="F21" s="56"/>
      <c r="G21" s="57" t="s">
        <v>4</v>
      </c>
      <c r="H21" s="56"/>
      <c r="I21" s="131"/>
      <c r="J21" s="194">
        <v>2</v>
      </c>
      <c r="K21" s="194">
        <v>0</v>
      </c>
      <c r="L21" s="194">
        <v>0</v>
      </c>
      <c r="M21" s="195">
        <v>2</v>
      </c>
      <c r="N21" s="196">
        <v>2</v>
      </c>
      <c r="O21" s="129" t="s">
        <v>242</v>
      </c>
    </row>
    <row r="22" spans="1:15" ht="22.5">
      <c r="A22" s="107">
        <v>18</v>
      </c>
      <c r="B22" s="107" t="s">
        <v>158</v>
      </c>
      <c r="C22" s="63" t="s">
        <v>179</v>
      </c>
      <c r="D22" s="109" t="s">
        <v>72</v>
      </c>
      <c r="E22" s="168" t="s">
        <v>222</v>
      </c>
      <c r="F22" s="56"/>
      <c r="G22" s="57"/>
      <c r="H22" s="57" t="s">
        <v>4</v>
      </c>
      <c r="I22" s="131"/>
      <c r="J22" s="194">
        <v>2</v>
      </c>
      <c r="K22" s="194">
        <v>0</v>
      </c>
      <c r="L22" s="194">
        <v>0</v>
      </c>
      <c r="M22" s="195">
        <v>2</v>
      </c>
      <c r="N22" s="196">
        <v>2</v>
      </c>
      <c r="O22" s="84" t="s">
        <v>281</v>
      </c>
    </row>
    <row r="23" spans="1:15" ht="11.25">
      <c r="A23" s="107">
        <v>19</v>
      </c>
      <c r="B23" s="107" t="s">
        <v>159</v>
      </c>
      <c r="C23" s="63" t="s">
        <v>179</v>
      </c>
      <c r="D23" s="109" t="s">
        <v>73</v>
      </c>
      <c r="E23" s="83" t="s">
        <v>223</v>
      </c>
      <c r="F23" s="56"/>
      <c r="G23" s="56"/>
      <c r="H23" s="57" t="s">
        <v>4</v>
      </c>
      <c r="I23" s="131"/>
      <c r="J23" s="194">
        <v>2</v>
      </c>
      <c r="K23" s="194">
        <v>0</v>
      </c>
      <c r="L23" s="194">
        <v>0</v>
      </c>
      <c r="M23" s="195">
        <v>2</v>
      </c>
      <c r="N23" s="196">
        <v>2</v>
      </c>
      <c r="O23" s="84" t="s">
        <v>281</v>
      </c>
    </row>
    <row r="24" spans="1:15" ht="33.75">
      <c r="A24" s="107">
        <v>20</v>
      </c>
      <c r="B24" s="107" t="s">
        <v>168</v>
      </c>
      <c r="C24" s="63" t="s">
        <v>179</v>
      </c>
      <c r="D24" s="109" t="s">
        <v>74</v>
      </c>
      <c r="E24" s="168" t="s">
        <v>224</v>
      </c>
      <c r="F24" s="56"/>
      <c r="G24" s="57" t="s">
        <v>4</v>
      </c>
      <c r="H24" s="56"/>
      <c r="I24" s="131"/>
      <c r="J24" s="194">
        <v>2</v>
      </c>
      <c r="K24" s="194">
        <v>0</v>
      </c>
      <c r="L24" s="194">
        <v>0</v>
      </c>
      <c r="M24" s="195">
        <v>2</v>
      </c>
      <c r="N24" s="196">
        <v>2</v>
      </c>
      <c r="O24" s="84" t="s">
        <v>282</v>
      </c>
    </row>
    <row r="25" spans="1:15" ht="33.75">
      <c r="A25" s="107">
        <v>21</v>
      </c>
      <c r="B25" s="107" t="s">
        <v>241</v>
      </c>
      <c r="C25" s="63" t="s">
        <v>179</v>
      </c>
      <c r="D25" s="109" t="s">
        <v>74</v>
      </c>
      <c r="E25" s="168" t="s">
        <v>224</v>
      </c>
      <c r="F25" s="56"/>
      <c r="G25" s="57" t="s">
        <v>9</v>
      </c>
      <c r="H25" s="56"/>
      <c r="I25" s="131"/>
      <c r="J25" s="194">
        <v>0</v>
      </c>
      <c r="K25" s="194">
        <v>2</v>
      </c>
      <c r="L25" s="194">
        <v>0</v>
      </c>
      <c r="M25" s="195">
        <v>2</v>
      </c>
      <c r="N25" s="196">
        <v>2</v>
      </c>
      <c r="O25" s="84" t="s">
        <v>282</v>
      </c>
    </row>
    <row r="26" spans="1:15" ht="11.25">
      <c r="A26" s="107">
        <v>22</v>
      </c>
      <c r="B26" s="107" t="s">
        <v>160</v>
      </c>
      <c r="C26" s="63" t="s">
        <v>179</v>
      </c>
      <c r="D26" s="109" t="s">
        <v>75</v>
      </c>
      <c r="E26" s="109" t="s">
        <v>319</v>
      </c>
      <c r="F26" s="56"/>
      <c r="G26" s="57" t="s">
        <v>4</v>
      </c>
      <c r="H26" s="56"/>
      <c r="I26" s="131"/>
      <c r="J26" s="194">
        <v>2</v>
      </c>
      <c r="K26" s="194">
        <v>0</v>
      </c>
      <c r="L26" s="194">
        <v>0</v>
      </c>
      <c r="M26" s="195">
        <v>2</v>
      </c>
      <c r="N26" s="196">
        <v>2</v>
      </c>
      <c r="O26" s="84" t="s">
        <v>244</v>
      </c>
    </row>
    <row r="27" spans="1:15" ht="11.25">
      <c r="A27" s="107">
        <v>23</v>
      </c>
      <c r="B27" s="107" t="s">
        <v>161</v>
      </c>
      <c r="C27" s="63" t="s">
        <v>179</v>
      </c>
      <c r="D27" s="109" t="s">
        <v>76</v>
      </c>
      <c r="E27" s="83" t="s">
        <v>225</v>
      </c>
      <c r="F27" s="56"/>
      <c r="G27" s="57" t="s">
        <v>4</v>
      </c>
      <c r="H27" s="56"/>
      <c r="I27" s="131"/>
      <c r="J27" s="194">
        <v>2</v>
      </c>
      <c r="K27" s="194">
        <v>0</v>
      </c>
      <c r="L27" s="194">
        <v>0</v>
      </c>
      <c r="M27" s="195">
        <v>2</v>
      </c>
      <c r="N27" s="196">
        <v>2</v>
      </c>
      <c r="O27" s="84" t="s">
        <v>388</v>
      </c>
    </row>
    <row r="28" spans="1:15" ht="22.5">
      <c r="A28" s="78">
        <v>24</v>
      </c>
      <c r="B28" s="78" t="s">
        <v>162</v>
      </c>
      <c r="C28" s="63" t="s">
        <v>179</v>
      </c>
      <c r="D28" s="109" t="s">
        <v>77</v>
      </c>
      <c r="E28" s="168" t="s">
        <v>320</v>
      </c>
      <c r="F28" s="56"/>
      <c r="G28" s="57" t="s">
        <v>4</v>
      </c>
      <c r="H28" s="56"/>
      <c r="I28" s="131"/>
      <c r="J28" s="194">
        <v>2</v>
      </c>
      <c r="K28" s="194">
        <v>0</v>
      </c>
      <c r="L28" s="194">
        <v>0</v>
      </c>
      <c r="M28" s="195">
        <v>2</v>
      </c>
      <c r="N28" s="196">
        <v>2</v>
      </c>
      <c r="O28" s="84" t="s">
        <v>283</v>
      </c>
    </row>
    <row r="29" spans="1:15" s="20" customFormat="1" ht="22.5">
      <c r="A29" s="72">
        <v>25</v>
      </c>
      <c r="B29" s="72" t="s">
        <v>163</v>
      </c>
      <c r="C29" s="63" t="s">
        <v>179</v>
      </c>
      <c r="D29" s="109" t="s">
        <v>78</v>
      </c>
      <c r="E29" s="109" t="s">
        <v>321</v>
      </c>
      <c r="F29" s="56"/>
      <c r="G29" s="57" t="s">
        <v>4</v>
      </c>
      <c r="H29" s="56"/>
      <c r="I29" s="131"/>
      <c r="J29" s="194">
        <v>2</v>
      </c>
      <c r="K29" s="194">
        <v>0</v>
      </c>
      <c r="L29" s="194">
        <v>0</v>
      </c>
      <c r="M29" s="195">
        <v>2</v>
      </c>
      <c r="N29" s="196">
        <v>2</v>
      </c>
      <c r="O29" s="129" t="s">
        <v>243</v>
      </c>
    </row>
    <row r="30" spans="1:15" s="20" customFormat="1" ht="34.5" customHeight="1">
      <c r="A30" s="72">
        <v>26</v>
      </c>
      <c r="B30" s="72" t="s">
        <v>164</v>
      </c>
      <c r="C30" s="63" t="s">
        <v>179</v>
      </c>
      <c r="D30" s="109" t="s">
        <v>322</v>
      </c>
      <c r="E30" s="109" t="s">
        <v>323</v>
      </c>
      <c r="F30" s="56"/>
      <c r="G30" s="57" t="s">
        <v>4</v>
      </c>
      <c r="H30" s="56"/>
      <c r="I30" s="131"/>
      <c r="J30" s="194">
        <v>2</v>
      </c>
      <c r="K30" s="194">
        <v>0</v>
      </c>
      <c r="L30" s="194">
        <v>0</v>
      </c>
      <c r="M30" s="195">
        <v>2</v>
      </c>
      <c r="N30" s="196">
        <v>2</v>
      </c>
      <c r="O30" s="129" t="s">
        <v>244</v>
      </c>
    </row>
    <row r="31" spans="1:15" ht="11.25">
      <c r="A31" s="78">
        <v>27</v>
      </c>
      <c r="B31" s="78" t="s">
        <v>165</v>
      </c>
      <c r="C31" s="63" t="s">
        <v>179</v>
      </c>
      <c r="D31" s="109" t="s">
        <v>79</v>
      </c>
      <c r="E31" s="109" t="s">
        <v>226</v>
      </c>
      <c r="F31" s="56"/>
      <c r="G31" s="57"/>
      <c r="H31" s="57" t="s">
        <v>4</v>
      </c>
      <c r="I31" s="131"/>
      <c r="J31" s="194">
        <v>2</v>
      </c>
      <c r="K31" s="194">
        <v>0</v>
      </c>
      <c r="L31" s="194">
        <v>0</v>
      </c>
      <c r="M31" s="195">
        <v>2</v>
      </c>
      <c r="N31" s="196">
        <v>2</v>
      </c>
      <c r="O31" s="84" t="s">
        <v>284</v>
      </c>
    </row>
    <row r="32" spans="1:15" ht="33.75">
      <c r="A32" s="72">
        <v>28</v>
      </c>
      <c r="B32" s="72" t="s">
        <v>166</v>
      </c>
      <c r="C32" s="63" t="s">
        <v>179</v>
      </c>
      <c r="D32" s="109" t="s">
        <v>80</v>
      </c>
      <c r="E32" s="192" t="s">
        <v>240</v>
      </c>
      <c r="F32" s="56"/>
      <c r="G32" s="57"/>
      <c r="H32" s="57" t="s">
        <v>4</v>
      </c>
      <c r="I32" s="131"/>
      <c r="J32" s="194">
        <v>2</v>
      </c>
      <c r="K32" s="194">
        <v>0</v>
      </c>
      <c r="L32" s="194">
        <v>0</v>
      </c>
      <c r="M32" s="195">
        <v>2</v>
      </c>
      <c r="N32" s="196">
        <v>2</v>
      </c>
      <c r="O32" s="84" t="s">
        <v>285</v>
      </c>
    </row>
    <row r="33" spans="1:15" ht="22.5">
      <c r="A33" s="78">
        <v>29</v>
      </c>
      <c r="B33" s="78" t="s">
        <v>167</v>
      </c>
      <c r="C33" s="63" t="s">
        <v>179</v>
      </c>
      <c r="D33" s="109" t="s">
        <v>81</v>
      </c>
      <c r="E33" s="168" t="s">
        <v>227</v>
      </c>
      <c r="F33" s="56"/>
      <c r="G33" s="57" t="s">
        <v>4</v>
      </c>
      <c r="H33" s="56"/>
      <c r="I33" s="131"/>
      <c r="J33" s="194">
        <v>2</v>
      </c>
      <c r="K33" s="194">
        <v>0</v>
      </c>
      <c r="L33" s="194">
        <v>0</v>
      </c>
      <c r="M33" s="195">
        <v>2</v>
      </c>
      <c r="N33" s="196">
        <v>2</v>
      </c>
      <c r="O33" s="84" t="s">
        <v>242</v>
      </c>
    </row>
    <row r="34" spans="1:15" ht="11.25">
      <c r="A34" s="78">
        <v>30</v>
      </c>
      <c r="B34" s="107" t="s">
        <v>128</v>
      </c>
      <c r="C34" s="4" t="s">
        <v>119</v>
      </c>
      <c r="D34" s="109" t="s">
        <v>46</v>
      </c>
      <c r="E34" s="128" t="s">
        <v>200</v>
      </c>
      <c r="F34" s="56"/>
      <c r="G34" s="57" t="s">
        <v>4</v>
      </c>
      <c r="H34" s="56"/>
      <c r="I34" s="131"/>
      <c r="J34" s="194">
        <v>2</v>
      </c>
      <c r="K34" s="194">
        <v>0</v>
      </c>
      <c r="L34" s="194">
        <v>0</v>
      </c>
      <c r="M34" s="195">
        <v>2</v>
      </c>
      <c r="N34" s="196">
        <v>2</v>
      </c>
      <c r="O34" s="34" t="s">
        <v>262</v>
      </c>
    </row>
    <row r="35" spans="1:22" s="20" customFormat="1" ht="11.25">
      <c r="A35" s="107">
        <v>31</v>
      </c>
      <c r="B35" s="107" t="s">
        <v>328</v>
      </c>
      <c r="C35" s="63" t="s">
        <v>179</v>
      </c>
      <c r="D35" s="109" t="s">
        <v>324</v>
      </c>
      <c r="E35" s="109" t="s">
        <v>325</v>
      </c>
      <c r="F35" s="56"/>
      <c r="G35" s="57" t="s">
        <v>4</v>
      </c>
      <c r="H35" s="56"/>
      <c r="I35" s="131"/>
      <c r="J35" s="194">
        <v>2</v>
      </c>
      <c r="K35" s="194">
        <v>0</v>
      </c>
      <c r="L35" s="194">
        <v>0</v>
      </c>
      <c r="M35" s="195">
        <v>2</v>
      </c>
      <c r="N35" s="196">
        <v>2</v>
      </c>
      <c r="O35" s="129" t="s">
        <v>309</v>
      </c>
      <c r="S35" s="2"/>
      <c r="T35" s="2"/>
      <c r="U35" s="2"/>
      <c r="V35" s="2"/>
    </row>
    <row r="36" spans="1:22" s="31" customFormat="1" ht="33.75">
      <c r="A36" s="126">
        <v>32</v>
      </c>
      <c r="B36" s="126" t="s">
        <v>330</v>
      </c>
      <c r="C36" s="63" t="s">
        <v>179</v>
      </c>
      <c r="D36" s="160" t="s">
        <v>338</v>
      </c>
      <c r="E36" s="161" t="s">
        <v>339</v>
      </c>
      <c r="F36" s="132"/>
      <c r="G36" s="132"/>
      <c r="H36" s="57" t="s">
        <v>245</v>
      </c>
      <c r="I36" s="133"/>
      <c r="J36" s="99">
        <v>1</v>
      </c>
      <c r="K36" s="99">
        <v>0</v>
      </c>
      <c r="L36" s="99">
        <v>0</v>
      </c>
      <c r="M36" s="134">
        <v>1</v>
      </c>
      <c r="N36" s="123">
        <v>2</v>
      </c>
      <c r="O36" s="163" t="s">
        <v>309</v>
      </c>
      <c r="P36" s="2"/>
      <c r="Q36"/>
      <c r="R36"/>
      <c r="S36" s="2"/>
      <c r="T36" s="2"/>
      <c r="U36" s="2"/>
      <c r="V36" s="2"/>
    </row>
    <row r="37" spans="1:22" s="31" customFormat="1" ht="12.75">
      <c r="A37" s="126">
        <v>33</v>
      </c>
      <c r="B37" s="126" t="s">
        <v>331</v>
      </c>
      <c r="C37" s="33" t="s">
        <v>381</v>
      </c>
      <c r="D37" s="160" t="s">
        <v>333</v>
      </c>
      <c r="E37" s="160" t="s">
        <v>340</v>
      </c>
      <c r="F37" s="132"/>
      <c r="G37" s="132"/>
      <c r="H37" s="132" t="s">
        <v>245</v>
      </c>
      <c r="I37" s="133"/>
      <c r="J37" s="99">
        <v>1</v>
      </c>
      <c r="K37" s="99">
        <v>0</v>
      </c>
      <c r="L37" s="99">
        <v>0</v>
      </c>
      <c r="M37" s="134">
        <v>1</v>
      </c>
      <c r="N37" s="123">
        <v>2</v>
      </c>
      <c r="O37" s="163" t="s">
        <v>309</v>
      </c>
      <c r="P37" s="2"/>
      <c r="Q37"/>
      <c r="R37"/>
      <c r="S37" s="2"/>
      <c r="T37" s="2"/>
      <c r="U37" s="2"/>
      <c r="V37" s="2"/>
    </row>
    <row r="38" spans="1:22" s="31" customFormat="1" ht="12.75">
      <c r="A38" s="126">
        <v>34</v>
      </c>
      <c r="B38" s="126" t="s">
        <v>381</v>
      </c>
      <c r="C38" s="63" t="s">
        <v>179</v>
      </c>
      <c r="D38" s="160" t="s">
        <v>333</v>
      </c>
      <c r="E38" s="160" t="s">
        <v>340</v>
      </c>
      <c r="F38" s="132"/>
      <c r="G38" s="132"/>
      <c r="H38" s="132" t="s">
        <v>6</v>
      </c>
      <c r="I38" s="133"/>
      <c r="J38" s="99">
        <v>0</v>
      </c>
      <c r="K38" s="99">
        <v>0</v>
      </c>
      <c r="L38" s="99">
        <v>2</v>
      </c>
      <c r="M38" s="134">
        <v>2</v>
      </c>
      <c r="N38" s="123">
        <v>2</v>
      </c>
      <c r="O38" s="163" t="s">
        <v>309</v>
      </c>
      <c r="P38" s="2"/>
      <c r="Q38"/>
      <c r="R38"/>
      <c r="S38" s="2"/>
      <c r="T38" s="2"/>
      <c r="U38" s="2"/>
      <c r="V38" s="2"/>
    </row>
    <row r="39" spans="1:22" s="31" customFormat="1" ht="22.5">
      <c r="A39" s="190">
        <v>35</v>
      </c>
      <c r="B39" s="190" t="s">
        <v>332</v>
      </c>
      <c r="C39" s="63" t="s">
        <v>179</v>
      </c>
      <c r="D39" s="193" t="s">
        <v>334</v>
      </c>
      <c r="E39" s="193" t="s">
        <v>341</v>
      </c>
      <c r="F39" s="132"/>
      <c r="G39" s="132"/>
      <c r="H39" s="57" t="s">
        <v>4</v>
      </c>
      <c r="I39" s="133"/>
      <c r="J39" s="194">
        <v>2</v>
      </c>
      <c r="K39" s="194">
        <v>0</v>
      </c>
      <c r="L39" s="194">
        <v>0</v>
      </c>
      <c r="M39" s="195">
        <v>2</v>
      </c>
      <c r="N39" s="196">
        <v>2</v>
      </c>
      <c r="O39" s="32" t="s">
        <v>335</v>
      </c>
      <c r="P39" s="2"/>
      <c r="Q39"/>
      <c r="R39"/>
      <c r="S39" s="2"/>
      <c r="T39" s="2"/>
      <c r="U39" s="2"/>
      <c r="V39" s="2"/>
    </row>
    <row r="40" spans="1:19" s="20" customFormat="1" ht="22.5">
      <c r="A40" s="107">
        <v>36</v>
      </c>
      <c r="B40" s="190" t="s">
        <v>329</v>
      </c>
      <c r="C40" s="63" t="s">
        <v>179</v>
      </c>
      <c r="D40" s="193" t="s">
        <v>326</v>
      </c>
      <c r="E40" s="128" t="s">
        <v>327</v>
      </c>
      <c r="F40" s="56"/>
      <c r="G40" s="56"/>
      <c r="H40" s="56"/>
      <c r="I40" s="114" t="s">
        <v>4</v>
      </c>
      <c r="J40" s="194">
        <v>2</v>
      </c>
      <c r="K40" s="194">
        <v>0</v>
      </c>
      <c r="L40" s="194">
        <v>0</v>
      </c>
      <c r="M40" s="195">
        <v>2</v>
      </c>
      <c r="N40" s="196">
        <v>2</v>
      </c>
      <c r="O40" s="136" t="s">
        <v>178</v>
      </c>
      <c r="P40" s="2"/>
      <c r="Q40"/>
      <c r="R40"/>
      <c r="S40"/>
    </row>
    <row r="41" spans="1:19" ht="12.75">
      <c r="A41" s="190">
        <v>37</v>
      </c>
      <c r="B41" s="230" t="s">
        <v>423</v>
      </c>
      <c r="C41" s="147" t="s">
        <v>99</v>
      </c>
      <c r="D41" s="231" t="s">
        <v>420</v>
      </c>
      <c r="E41" s="150" t="s">
        <v>425</v>
      </c>
      <c r="F41" s="113"/>
      <c r="G41" s="56" t="s">
        <v>236</v>
      </c>
      <c r="H41" s="56"/>
      <c r="I41" s="56"/>
      <c r="J41" s="56">
        <v>0</v>
      </c>
      <c r="K41" s="56">
        <v>0</v>
      </c>
      <c r="L41" s="56">
        <v>1</v>
      </c>
      <c r="M41" s="184">
        <v>1</v>
      </c>
      <c r="N41" s="121">
        <v>1</v>
      </c>
      <c r="O41" s="189" t="s">
        <v>313</v>
      </c>
      <c r="P41" s="20"/>
      <c r="Q41"/>
      <c r="R41"/>
      <c r="S41"/>
    </row>
    <row r="42" spans="1:19" ht="33.75">
      <c r="A42" s="107">
        <v>38</v>
      </c>
      <c r="B42" s="100" t="s">
        <v>155</v>
      </c>
      <c r="C42" s="63" t="s">
        <v>179</v>
      </c>
      <c r="D42" s="181" t="s">
        <v>66</v>
      </c>
      <c r="E42" s="130" t="s">
        <v>219</v>
      </c>
      <c r="F42" s="110"/>
      <c r="G42" s="56"/>
      <c r="H42" s="56" t="s">
        <v>4</v>
      </c>
      <c r="I42" s="56"/>
      <c r="J42" s="56">
        <v>2</v>
      </c>
      <c r="K42" s="56">
        <v>0</v>
      </c>
      <c r="L42" s="56">
        <v>0</v>
      </c>
      <c r="M42" s="184">
        <v>2</v>
      </c>
      <c r="N42" s="121">
        <v>2</v>
      </c>
      <c r="O42" s="189" t="s">
        <v>277</v>
      </c>
      <c r="P42" s="20"/>
      <c r="Q42"/>
      <c r="R42"/>
      <c r="S42"/>
    </row>
    <row r="43" spans="1:19" ht="22.5">
      <c r="A43" s="190">
        <v>39</v>
      </c>
      <c r="B43" s="165" t="s">
        <v>156</v>
      </c>
      <c r="C43" s="63" t="s">
        <v>179</v>
      </c>
      <c r="D43" s="150" t="s">
        <v>68</v>
      </c>
      <c r="E43" s="178" t="s">
        <v>220</v>
      </c>
      <c r="F43" s="56"/>
      <c r="G43" s="59"/>
      <c r="H43" s="59" t="s">
        <v>4</v>
      </c>
      <c r="I43" s="59"/>
      <c r="J43" s="59">
        <v>2</v>
      </c>
      <c r="K43" s="59">
        <v>0</v>
      </c>
      <c r="L43" s="59">
        <v>0</v>
      </c>
      <c r="M43" s="186">
        <v>2</v>
      </c>
      <c r="N43" s="122">
        <v>2</v>
      </c>
      <c r="O43" s="189" t="s">
        <v>279</v>
      </c>
      <c r="P43" s="20"/>
      <c r="Q43"/>
      <c r="R43"/>
      <c r="S43"/>
    </row>
    <row r="44" spans="1:15" ht="22.5">
      <c r="A44" s="107">
        <v>40</v>
      </c>
      <c r="B44" s="230" t="s">
        <v>414</v>
      </c>
      <c r="C44" s="63" t="s">
        <v>179</v>
      </c>
      <c r="D44" s="253" t="s">
        <v>410</v>
      </c>
      <c r="E44" s="211" t="s">
        <v>409</v>
      </c>
      <c r="F44" s="251"/>
      <c r="G44" s="251"/>
      <c r="H44" s="251" t="s">
        <v>9</v>
      </c>
      <c r="I44" s="251"/>
      <c r="J44" s="251">
        <v>0</v>
      </c>
      <c r="K44" s="251">
        <v>2</v>
      </c>
      <c r="L44" s="251">
        <v>0</v>
      </c>
      <c r="M44" s="138">
        <v>2</v>
      </c>
      <c r="N44" s="257">
        <v>2</v>
      </c>
      <c r="O44" s="211" t="s">
        <v>411</v>
      </c>
    </row>
    <row r="45" spans="1:15" ht="11.25">
      <c r="A45" s="190">
        <v>41</v>
      </c>
      <c r="B45" s="255" t="s">
        <v>415</v>
      </c>
      <c r="C45" s="63" t="s">
        <v>179</v>
      </c>
      <c r="D45" s="246" t="s">
        <v>413</v>
      </c>
      <c r="E45" s="254" t="s">
        <v>412</v>
      </c>
      <c r="F45" s="251"/>
      <c r="G45" s="251"/>
      <c r="H45" s="251" t="s">
        <v>9</v>
      </c>
      <c r="I45" s="251"/>
      <c r="J45" s="251">
        <v>0</v>
      </c>
      <c r="K45" s="251">
        <v>2</v>
      </c>
      <c r="L45" s="251">
        <v>0</v>
      </c>
      <c r="M45" s="138">
        <v>2</v>
      </c>
      <c r="N45" s="257">
        <v>2</v>
      </c>
      <c r="O45" s="211" t="s">
        <v>178</v>
      </c>
    </row>
    <row r="46" spans="1:15" ht="11.25">
      <c r="A46" s="107">
        <v>42</v>
      </c>
      <c r="B46" s="230" t="s">
        <v>418</v>
      </c>
      <c r="C46" s="63" t="s">
        <v>179</v>
      </c>
      <c r="D46" s="246" t="s">
        <v>464</v>
      </c>
      <c r="E46" s="259" t="s">
        <v>416</v>
      </c>
      <c r="F46" s="251"/>
      <c r="G46" s="251" t="s">
        <v>417</v>
      </c>
      <c r="I46" s="251"/>
      <c r="J46" s="251">
        <v>0</v>
      </c>
      <c r="K46" s="251">
        <v>40</v>
      </c>
      <c r="L46" s="251">
        <v>0</v>
      </c>
      <c r="M46" s="138">
        <v>40</v>
      </c>
      <c r="N46" s="123">
        <v>0</v>
      </c>
      <c r="O46" s="211" t="s">
        <v>178</v>
      </c>
    </row>
    <row r="47" spans="1:15" ht="22.5">
      <c r="A47" s="190">
        <v>43</v>
      </c>
      <c r="B47" s="230" t="s">
        <v>100</v>
      </c>
      <c r="C47" s="63" t="s">
        <v>179</v>
      </c>
      <c r="D47" s="231" t="s">
        <v>17</v>
      </c>
      <c r="E47" s="211" t="s">
        <v>407</v>
      </c>
      <c r="F47" s="256"/>
      <c r="G47" s="256" t="s">
        <v>4</v>
      </c>
      <c r="H47" s="256"/>
      <c r="I47" s="256"/>
      <c r="J47" s="256">
        <v>2</v>
      </c>
      <c r="K47" s="256">
        <v>0</v>
      </c>
      <c r="L47" s="256">
        <v>0</v>
      </c>
      <c r="M47" s="69">
        <v>2</v>
      </c>
      <c r="N47" s="121">
        <v>2</v>
      </c>
      <c r="O47" s="211" t="s">
        <v>294</v>
      </c>
    </row>
    <row r="48" spans="1:15" ht="22.5">
      <c r="A48" s="107">
        <v>44</v>
      </c>
      <c r="B48" s="230" t="s">
        <v>442</v>
      </c>
      <c r="C48" s="63" t="s">
        <v>179</v>
      </c>
      <c r="D48" s="231" t="s">
        <v>443</v>
      </c>
      <c r="E48" s="232" t="s">
        <v>444</v>
      </c>
      <c r="F48" s="256"/>
      <c r="G48" s="256" t="s">
        <v>4</v>
      </c>
      <c r="H48" s="256"/>
      <c r="I48" s="256"/>
      <c r="J48" s="256">
        <v>2</v>
      </c>
      <c r="K48" s="256">
        <v>0</v>
      </c>
      <c r="L48" s="256">
        <v>0</v>
      </c>
      <c r="M48" s="69">
        <v>2</v>
      </c>
      <c r="N48" s="121">
        <v>2</v>
      </c>
      <c r="O48" s="211" t="s">
        <v>445</v>
      </c>
    </row>
    <row r="49" spans="1:15" ht="22.5">
      <c r="A49" s="190">
        <v>45</v>
      </c>
      <c r="B49" s="230" t="s">
        <v>446</v>
      </c>
      <c r="C49" s="63" t="s">
        <v>179</v>
      </c>
      <c r="D49" s="231" t="s">
        <v>447</v>
      </c>
      <c r="E49" s="232" t="s">
        <v>448</v>
      </c>
      <c r="F49" s="256"/>
      <c r="G49" s="256" t="s">
        <v>9</v>
      </c>
      <c r="H49" s="256"/>
      <c r="I49" s="256"/>
      <c r="J49" s="256">
        <v>0</v>
      </c>
      <c r="K49" s="256">
        <v>2</v>
      </c>
      <c r="L49" s="256">
        <v>0</v>
      </c>
      <c r="M49" s="69">
        <v>2</v>
      </c>
      <c r="N49" s="121">
        <v>2</v>
      </c>
      <c r="O49" s="211" t="s">
        <v>411</v>
      </c>
    </row>
    <row r="50" spans="1:15" s="20" customFormat="1" ht="11.25">
      <c r="A50" s="107">
        <v>46</v>
      </c>
      <c r="B50" s="230" t="s">
        <v>419</v>
      </c>
      <c r="C50" s="147" t="s">
        <v>99</v>
      </c>
      <c r="D50" s="231" t="s">
        <v>420</v>
      </c>
      <c r="E50" s="231" t="s">
        <v>425</v>
      </c>
      <c r="F50" s="113"/>
      <c r="G50" s="56" t="s">
        <v>4</v>
      </c>
      <c r="H50" s="56"/>
      <c r="I50" s="56"/>
      <c r="J50" s="56">
        <v>2</v>
      </c>
      <c r="K50" s="56">
        <v>0</v>
      </c>
      <c r="L50" s="56">
        <v>0</v>
      </c>
      <c r="M50" s="184">
        <v>2</v>
      </c>
      <c r="N50" s="269">
        <v>2</v>
      </c>
      <c r="O50" s="189" t="s">
        <v>313</v>
      </c>
    </row>
    <row r="51" spans="1:15" ht="22.5" customHeight="1">
      <c r="A51" s="190">
        <v>47</v>
      </c>
      <c r="B51" s="179" t="s">
        <v>336</v>
      </c>
      <c r="C51" s="63" t="s">
        <v>179</v>
      </c>
      <c r="D51" s="127" t="s">
        <v>69</v>
      </c>
      <c r="E51" s="149" t="s">
        <v>186</v>
      </c>
      <c r="F51" s="76"/>
      <c r="G51" s="78" t="s">
        <v>5</v>
      </c>
      <c r="H51" s="183"/>
      <c r="I51" s="9"/>
      <c r="J51" s="56">
        <v>3</v>
      </c>
      <c r="K51" s="56">
        <v>0</v>
      </c>
      <c r="L51" s="56">
        <v>0</v>
      </c>
      <c r="M51" s="184">
        <v>3</v>
      </c>
      <c r="N51" s="121">
        <v>3</v>
      </c>
      <c r="O51" s="187" t="s">
        <v>280</v>
      </c>
    </row>
    <row r="52" spans="1:15" ht="22.5">
      <c r="A52" s="107">
        <v>48</v>
      </c>
      <c r="B52" s="99" t="s">
        <v>173</v>
      </c>
      <c r="C52" s="63" t="s">
        <v>179</v>
      </c>
      <c r="D52" s="127" t="s">
        <v>69</v>
      </c>
      <c r="E52" s="149" t="s">
        <v>186</v>
      </c>
      <c r="F52" s="76"/>
      <c r="G52" s="78"/>
      <c r="H52" s="78" t="s">
        <v>7</v>
      </c>
      <c r="I52" s="9"/>
      <c r="J52" s="56">
        <v>0</v>
      </c>
      <c r="K52" s="56">
        <v>0</v>
      </c>
      <c r="L52" s="56">
        <v>3</v>
      </c>
      <c r="M52" s="184">
        <v>3</v>
      </c>
      <c r="N52" s="121">
        <v>3</v>
      </c>
      <c r="O52" s="187" t="s">
        <v>280</v>
      </c>
    </row>
    <row r="53" spans="1:15" s="20" customFormat="1" ht="56.25">
      <c r="A53" s="190">
        <v>49</v>
      </c>
      <c r="B53" s="180" t="s">
        <v>337</v>
      </c>
      <c r="C53" s="266" t="s">
        <v>466</v>
      </c>
      <c r="D53" s="267" t="s">
        <v>382</v>
      </c>
      <c r="E53" s="163" t="s">
        <v>383</v>
      </c>
      <c r="F53" s="110"/>
      <c r="G53" s="56"/>
      <c r="H53" s="132" t="s">
        <v>4</v>
      </c>
      <c r="I53" s="56"/>
      <c r="J53" s="56">
        <v>2</v>
      </c>
      <c r="K53" s="56">
        <v>0</v>
      </c>
      <c r="L53" s="56">
        <v>0</v>
      </c>
      <c r="M53" s="184">
        <v>2</v>
      </c>
      <c r="N53" s="121">
        <v>2</v>
      </c>
      <c r="O53" s="189" t="s">
        <v>181</v>
      </c>
    </row>
    <row r="54" spans="1:15" s="20" customFormat="1" ht="56.25">
      <c r="A54" s="107">
        <v>50</v>
      </c>
      <c r="B54" s="100" t="s">
        <v>373</v>
      </c>
      <c r="C54" s="266" t="s">
        <v>467</v>
      </c>
      <c r="D54" s="267" t="s">
        <v>382</v>
      </c>
      <c r="E54" s="163" t="s">
        <v>383</v>
      </c>
      <c r="F54" s="110"/>
      <c r="G54" s="56"/>
      <c r="H54" s="132" t="s">
        <v>6</v>
      </c>
      <c r="I54" s="56"/>
      <c r="J54" s="56">
        <v>0</v>
      </c>
      <c r="K54" s="56">
        <v>0</v>
      </c>
      <c r="L54" s="56">
        <v>2</v>
      </c>
      <c r="M54" s="184">
        <v>2</v>
      </c>
      <c r="N54" s="121">
        <v>2</v>
      </c>
      <c r="O54" s="189" t="s">
        <v>181</v>
      </c>
    </row>
    <row r="55" ht="11.25">
      <c r="A55" s="164" t="s">
        <v>402</v>
      </c>
    </row>
    <row r="56" spans="1:15" ht="11.25">
      <c r="A56" s="315" t="s">
        <v>465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</row>
    <row r="57" spans="1:15" ht="11.25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</row>
  </sheetData>
  <sheetProtection/>
  <mergeCells count="20">
    <mergeCell ref="B3:B4"/>
    <mergeCell ref="C3:C4"/>
    <mergeCell ref="N3:N4"/>
    <mergeCell ref="O3:O4"/>
    <mergeCell ref="A56:O57"/>
    <mergeCell ref="A1:O1"/>
    <mergeCell ref="O17:O18"/>
    <mergeCell ref="E17:E18"/>
    <mergeCell ref="J17:M17"/>
    <mergeCell ref="A17:A18"/>
    <mergeCell ref="D17:D18"/>
    <mergeCell ref="F17:I17"/>
    <mergeCell ref="B17:B18"/>
    <mergeCell ref="C17:C18"/>
    <mergeCell ref="N17:N18"/>
    <mergeCell ref="A3:A4"/>
    <mergeCell ref="D3:D4"/>
    <mergeCell ref="F3:I3"/>
    <mergeCell ref="J3:M3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3"/>
  <sheetViews>
    <sheetView zoomScale="130" zoomScaleNormal="130" zoomScalePageLayoutView="0" workbookViewId="0" topLeftCell="A25">
      <selection activeCell="N18" sqref="N18"/>
    </sheetView>
  </sheetViews>
  <sheetFormatPr defaultColWidth="9.00390625" defaultRowHeight="12.75"/>
  <cols>
    <col min="1" max="3" width="9.125" style="2" customWidth="1"/>
    <col min="4" max="5" width="21.625" style="2" customWidth="1"/>
    <col min="6" max="6" width="7.375" style="2" customWidth="1"/>
    <col min="7" max="9" width="5.875" style="2" bestFit="1" customWidth="1"/>
    <col min="10" max="10" width="3.25390625" style="2" bestFit="1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9.125" style="2" customWidth="1"/>
    <col min="15" max="15" width="13.625" style="2" bestFit="1" customWidth="1"/>
    <col min="16" max="16384" width="9.125" style="2" customWidth="1"/>
  </cols>
  <sheetData>
    <row r="1" spans="1:19" ht="12" customHeight="1" thickBot="1">
      <c r="A1" s="273" t="s">
        <v>406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8"/>
      <c r="S1" s="2" t="s">
        <v>468</v>
      </c>
    </row>
    <row r="2" ht="12" thickBot="1"/>
    <row r="3" spans="1:15" ht="12.75">
      <c r="A3" s="283" t="s">
        <v>363</v>
      </c>
      <c r="B3" s="288" t="s">
        <v>364</v>
      </c>
      <c r="C3" s="288" t="s">
        <v>365</v>
      </c>
      <c r="D3" s="279" t="s">
        <v>366</v>
      </c>
      <c r="E3" s="285" t="s">
        <v>367</v>
      </c>
      <c r="F3" s="270" t="s">
        <v>368</v>
      </c>
      <c r="G3" s="271"/>
      <c r="H3" s="271"/>
      <c r="I3" s="272"/>
      <c r="J3" s="276" t="s">
        <v>369</v>
      </c>
      <c r="K3" s="277"/>
      <c r="L3" s="277"/>
      <c r="M3" s="278"/>
      <c r="N3" s="319" t="s">
        <v>370</v>
      </c>
      <c r="O3" s="286" t="s">
        <v>362</v>
      </c>
    </row>
    <row r="4" spans="1:15" ht="13.5" thickBot="1">
      <c r="A4" s="284"/>
      <c r="B4" s="289"/>
      <c r="C4" s="289"/>
      <c r="D4" s="280"/>
      <c r="E4" s="284"/>
      <c r="F4" s="27">
        <v>1</v>
      </c>
      <c r="G4" s="3">
        <v>2</v>
      </c>
      <c r="H4" s="3">
        <v>3</v>
      </c>
      <c r="I4" s="28">
        <v>4</v>
      </c>
      <c r="J4" s="27" t="s">
        <v>0</v>
      </c>
      <c r="K4" s="3" t="s">
        <v>1</v>
      </c>
      <c r="L4" s="3" t="s">
        <v>2</v>
      </c>
      <c r="M4" s="28" t="s">
        <v>8</v>
      </c>
      <c r="N4" s="320"/>
      <c r="O4" s="287"/>
    </row>
    <row r="5" spans="1:15" ht="24.75" customHeight="1">
      <c r="A5" s="107">
        <v>1</v>
      </c>
      <c r="B5" s="107" t="s">
        <v>144</v>
      </c>
      <c r="C5" s="63" t="s">
        <v>179</v>
      </c>
      <c r="D5" s="109" t="s">
        <v>82</v>
      </c>
      <c r="E5" s="197" t="s">
        <v>387</v>
      </c>
      <c r="F5" s="200"/>
      <c r="G5" s="114" t="s">
        <v>4</v>
      </c>
      <c r="H5" s="114"/>
      <c r="I5" s="114"/>
      <c r="J5" s="114">
        <v>2</v>
      </c>
      <c r="K5" s="115">
        <v>0</v>
      </c>
      <c r="L5" s="114">
        <v>0</v>
      </c>
      <c r="M5" s="184">
        <v>2</v>
      </c>
      <c r="N5" s="198">
        <v>2</v>
      </c>
      <c r="O5" s="84" t="s">
        <v>386</v>
      </c>
    </row>
    <row r="6" spans="1:15" ht="15" customHeight="1">
      <c r="A6" s="107">
        <v>2</v>
      </c>
      <c r="B6" s="107" t="s">
        <v>151</v>
      </c>
      <c r="C6" s="73" t="s">
        <v>177</v>
      </c>
      <c r="D6" s="109" t="s">
        <v>83</v>
      </c>
      <c r="E6" s="168" t="s">
        <v>182</v>
      </c>
      <c r="F6" s="201"/>
      <c r="G6" s="114" t="s">
        <v>4</v>
      </c>
      <c r="H6" s="114"/>
      <c r="I6" s="114"/>
      <c r="J6" s="114">
        <v>2</v>
      </c>
      <c r="K6" s="114">
        <v>0</v>
      </c>
      <c r="L6" s="114">
        <v>0</v>
      </c>
      <c r="M6" s="184">
        <v>2</v>
      </c>
      <c r="N6" s="198">
        <v>2</v>
      </c>
      <c r="O6" s="84" t="s">
        <v>286</v>
      </c>
    </row>
    <row r="7" spans="1:15" ht="15" customHeight="1">
      <c r="A7" s="107">
        <v>3</v>
      </c>
      <c r="B7" s="107" t="s">
        <v>177</v>
      </c>
      <c r="C7" s="73" t="s">
        <v>151</v>
      </c>
      <c r="D7" s="109" t="s">
        <v>83</v>
      </c>
      <c r="E7" s="168" t="s">
        <v>182</v>
      </c>
      <c r="F7" s="201"/>
      <c r="G7" s="114" t="s">
        <v>11</v>
      </c>
      <c r="H7" s="114"/>
      <c r="I7" s="114"/>
      <c r="J7" s="114">
        <v>0</v>
      </c>
      <c r="K7" s="114">
        <v>0</v>
      </c>
      <c r="L7" s="114">
        <v>4</v>
      </c>
      <c r="M7" s="184">
        <v>4</v>
      </c>
      <c r="N7" s="198">
        <v>4</v>
      </c>
      <c r="O7" s="84" t="s">
        <v>286</v>
      </c>
    </row>
    <row r="8" spans="1:15" ht="11.25">
      <c r="A8" s="107">
        <v>4</v>
      </c>
      <c r="B8" s="107" t="s">
        <v>146</v>
      </c>
      <c r="C8" s="63" t="s">
        <v>179</v>
      </c>
      <c r="D8" s="109" t="s">
        <v>85</v>
      </c>
      <c r="E8" s="83" t="s">
        <v>229</v>
      </c>
      <c r="F8" s="137"/>
      <c r="G8" s="114" t="s">
        <v>4</v>
      </c>
      <c r="H8" s="114"/>
      <c r="I8" s="114"/>
      <c r="J8" s="114">
        <v>2</v>
      </c>
      <c r="K8" s="114">
        <v>0</v>
      </c>
      <c r="L8" s="114">
        <v>0</v>
      </c>
      <c r="M8" s="184">
        <v>2</v>
      </c>
      <c r="N8" s="198">
        <v>2</v>
      </c>
      <c r="O8" s="84" t="s">
        <v>288</v>
      </c>
    </row>
    <row r="9" spans="1:15" ht="24.75" customHeight="1">
      <c r="A9" s="107">
        <v>5</v>
      </c>
      <c r="B9" s="107" t="s">
        <v>148</v>
      </c>
      <c r="C9" s="63" t="s">
        <v>179</v>
      </c>
      <c r="D9" s="109" t="s">
        <v>87</v>
      </c>
      <c r="E9" s="109" t="s">
        <v>457</v>
      </c>
      <c r="F9" s="200"/>
      <c r="G9" s="114" t="s">
        <v>9</v>
      </c>
      <c r="H9" s="114"/>
      <c r="I9" s="114"/>
      <c r="J9" s="114">
        <v>0</v>
      </c>
      <c r="K9" s="114">
        <v>2</v>
      </c>
      <c r="L9" s="114">
        <v>0</v>
      </c>
      <c r="M9" s="184">
        <v>2</v>
      </c>
      <c r="N9" s="198">
        <v>2</v>
      </c>
      <c r="O9" s="84" t="s">
        <v>249</v>
      </c>
    </row>
    <row r="10" spans="1:15" ht="22.5">
      <c r="A10" s="107">
        <v>6</v>
      </c>
      <c r="B10" s="107" t="s">
        <v>94</v>
      </c>
      <c r="C10" s="63" t="s">
        <v>179</v>
      </c>
      <c r="D10" s="109" t="s">
        <v>84</v>
      </c>
      <c r="E10" s="83" t="s">
        <v>228</v>
      </c>
      <c r="F10" s="200"/>
      <c r="G10" s="34"/>
      <c r="H10" s="34"/>
      <c r="I10" s="117" t="s">
        <v>4</v>
      </c>
      <c r="J10" s="117">
        <v>2</v>
      </c>
      <c r="K10" s="117">
        <v>0</v>
      </c>
      <c r="L10" s="117">
        <v>0</v>
      </c>
      <c r="M10" s="185">
        <v>2</v>
      </c>
      <c r="N10" s="198">
        <v>2</v>
      </c>
      <c r="O10" s="32" t="s">
        <v>249</v>
      </c>
    </row>
    <row r="11" spans="1:15" ht="11.25">
      <c r="A11" s="107">
        <v>7</v>
      </c>
      <c r="B11" s="107" t="s">
        <v>145</v>
      </c>
      <c r="C11" s="63" t="s">
        <v>179</v>
      </c>
      <c r="D11" s="109" t="s">
        <v>316</v>
      </c>
      <c r="E11" s="83" t="s">
        <v>458</v>
      </c>
      <c r="F11" s="200"/>
      <c r="G11" s="114"/>
      <c r="H11" s="34"/>
      <c r="I11" s="117" t="s">
        <v>4</v>
      </c>
      <c r="J11" s="117">
        <v>2</v>
      </c>
      <c r="K11" s="117">
        <v>0</v>
      </c>
      <c r="L11" s="117">
        <v>0</v>
      </c>
      <c r="M11" s="185">
        <v>2</v>
      </c>
      <c r="N11" s="198">
        <v>2</v>
      </c>
      <c r="O11" s="32" t="s">
        <v>287</v>
      </c>
    </row>
    <row r="12" spans="1:15" ht="33.75">
      <c r="A12" s="107">
        <v>8</v>
      </c>
      <c r="B12" s="107" t="s">
        <v>147</v>
      </c>
      <c r="C12" s="63" t="s">
        <v>179</v>
      </c>
      <c r="D12" s="109" t="s">
        <v>86</v>
      </c>
      <c r="E12" s="168" t="s">
        <v>230</v>
      </c>
      <c r="F12" s="200"/>
      <c r="G12" s="114"/>
      <c r="H12" s="114" t="s">
        <v>4</v>
      </c>
      <c r="I12" s="114"/>
      <c r="J12" s="114">
        <v>2</v>
      </c>
      <c r="K12" s="114">
        <v>0</v>
      </c>
      <c r="L12" s="114">
        <v>0</v>
      </c>
      <c r="M12" s="184">
        <v>2</v>
      </c>
      <c r="N12" s="198">
        <v>2</v>
      </c>
      <c r="O12" s="84" t="s">
        <v>261</v>
      </c>
    </row>
    <row r="13" spans="1:15" ht="22.5">
      <c r="A13" s="107">
        <v>9</v>
      </c>
      <c r="B13" s="108" t="s">
        <v>149</v>
      </c>
      <c r="C13" s="63" t="s">
        <v>179</v>
      </c>
      <c r="D13" s="169" t="s">
        <v>88</v>
      </c>
      <c r="E13" s="109" t="s">
        <v>250</v>
      </c>
      <c r="F13" s="202"/>
      <c r="G13" s="116"/>
      <c r="H13" s="116" t="s">
        <v>4</v>
      </c>
      <c r="I13" s="116"/>
      <c r="J13" s="116">
        <v>2</v>
      </c>
      <c r="K13" s="116">
        <v>0</v>
      </c>
      <c r="L13" s="116">
        <v>0</v>
      </c>
      <c r="M13" s="186">
        <v>2</v>
      </c>
      <c r="N13" s="199">
        <v>2</v>
      </c>
      <c r="O13" s="84" t="s">
        <v>289</v>
      </c>
    </row>
    <row r="14" spans="1:15" ht="22.5">
      <c r="A14" s="107">
        <v>10</v>
      </c>
      <c r="B14" s="9" t="s">
        <v>150</v>
      </c>
      <c r="C14" s="63" t="s">
        <v>179</v>
      </c>
      <c r="D14" s="109" t="s">
        <v>90</v>
      </c>
      <c r="E14" s="168" t="s">
        <v>459</v>
      </c>
      <c r="F14" s="200"/>
      <c r="G14" s="34"/>
      <c r="H14" s="99" t="s">
        <v>4</v>
      </c>
      <c r="I14" s="34"/>
      <c r="J14" s="114">
        <v>2</v>
      </c>
      <c r="K14" s="114">
        <v>0</v>
      </c>
      <c r="L14" s="114">
        <v>0</v>
      </c>
      <c r="M14" s="184">
        <v>2</v>
      </c>
      <c r="N14" s="198">
        <v>2</v>
      </c>
      <c r="O14" s="84" t="s">
        <v>290</v>
      </c>
    </row>
    <row r="15" spans="1:15" ht="22.5">
      <c r="A15" s="107">
        <v>11</v>
      </c>
      <c r="B15" s="107" t="s">
        <v>136</v>
      </c>
      <c r="C15" s="63" t="s">
        <v>179</v>
      </c>
      <c r="D15" s="109" t="s">
        <v>54</v>
      </c>
      <c r="E15" s="168" t="s">
        <v>206</v>
      </c>
      <c r="F15" s="200"/>
      <c r="G15" s="34"/>
      <c r="H15" s="99" t="s">
        <v>7</v>
      </c>
      <c r="I15" s="34"/>
      <c r="J15" s="114">
        <v>0</v>
      </c>
      <c r="K15" s="114">
        <v>0</v>
      </c>
      <c r="L15" s="114">
        <v>3</v>
      </c>
      <c r="M15" s="184">
        <v>3</v>
      </c>
      <c r="N15" s="198">
        <v>3</v>
      </c>
      <c r="O15" s="84" t="s">
        <v>263</v>
      </c>
    </row>
    <row r="16" spans="1:15" s="31" customFormat="1" ht="11.25">
      <c r="A16" s="190">
        <v>12</v>
      </c>
      <c r="B16" s="212" t="s">
        <v>395</v>
      </c>
      <c r="C16" s="63" t="s">
        <v>179</v>
      </c>
      <c r="D16" s="193" t="s">
        <v>89</v>
      </c>
      <c r="E16" s="213" t="s">
        <v>231</v>
      </c>
      <c r="F16" s="214"/>
      <c r="G16" s="215"/>
      <c r="H16" s="216" t="s">
        <v>6</v>
      </c>
      <c r="I16" s="179"/>
      <c r="J16" s="117">
        <v>0</v>
      </c>
      <c r="K16" s="117">
        <v>0</v>
      </c>
      <c r="L16" s="117">
        <v>2</v>
      </c>
      <c r="M16" s="185">
        <v>2</v>
      </c>
      <c r="N16" s="198">
        <v>2</v>
      </c>
      <c r="O16" s="32" t="s">
        <v>317</v>
      </c>
    </row>
    <row r="17" spans="1:15" ht="11.25">
      <c r="A17" s="7"/>
      <c r="B17" s="8"/>
      <c r="C17" s="8"/>
      <c r="D17" s="120"/>
      <c r="E17" s="16"/>
      <c r="F17" s="187"/>
      <c r="G17" s="34"/>
      <c r="H17" s="34"/>
      <c r="I17" s="99"/>
      <c r="J17" s="114"/>
      <c r="K17" s="114"/>
      <c r="L17" s="114"/>
      <c r="M17" s="184"/>
      <c r="N17" s="198"/>
      <c r="O17" s="84"/>
    </row>
    <row r="18" spans="1:15" ht="11.25">
      <c r="A18" s="8"/>
      <c r="B18" s="8"/>
      <c r="C18" s="8"/>
      <c r="D18" s="18" t="s">
        <v>39</v>
      </c>
      <c r="E18" s="18"/>
      <c r="F18" s="205">
        <v>0</v>
      </c>
      <c r="G18" s="175" t="s">
        <v>318</v>
      </c>
      <c r="H18" s="175" t="s">
        <v>394</v>
      </c>
      <c r="I18" s="175" t="s">
        <v>12</v>
      </c>
      <c r="J18" s="175">
        <f>SUM(J5:J17)</f>
        <v>16</v>
      </c>
      <c r="K18" s="175">
        <f>SUM(K5:K17)</f>
        <v>2</v>
      </c>
      <c r="L18" s="175">
        <f>SUM(L5:L17)</f>
        <v>9</v>
      </c>
      <c r="M18" s="175">
        <f>SUM(M5:M17)</f>
        <v>27</v>
      </c>
      <c r="N18" s="327">
        <f>SUM(N5:N17)</f>
        <v>27</v>
      </c>
      <c r="O18" s="188"/>
    </row>
    <row r="19" spans="5:15" ht="11.25">
      <c r="E19" s="241" t="s">
        <v>438</v>
      </c>
      <c r="F19" s="2">
        <v>0</v>
      </c>
      <c r="G19" s="2">
        <f>N5+N6+N7+N8+N9</f>
        <v>12</v>
      </c>
      <c r="H19" s="2">
        <f>N12+N13+N14+N15+N16</f>
        <v>11</v>
      </c>
      <c r="I19" s="2">
        <f>N10+N11</f>
        <v>4</v>
      </c>
      <c r="O19" s="74"/>
    </row>
    <row r="20" spans="5:15" ht="11.25">
      <c r="E20" s="241" t="s">
        <v>439</v>
      </c>
      <c r="F20" s="2">
        <f>F19+'Alapozó és törzsanyag'!F61</f>
        <v>25</v>
      </c>
      <c r="G20" s="2">
        <f>G19+'Alapozó és törzsanyag'!G61</f>
        <v>33</v>
      </c>
      <c r="H20" s="2">
        <f>H19+'Alapozó és törzsanyag'!H61</f>
        <v>27</v>
      </c>
      <c r="I20" s="2">
        <f>I19+'Alapozó és törzsanyag'!I61</f>
        <v>26</v>
      </c>
      <c r="O20" s="11"/>
    </row>
    <row r="21" spans="1:15" ht="11.25">
      <c r="A21" s="5" t="s">
        <v>40</v>
      </c>
      <c r="O21" s="11"/>
    </row>
    <row r="22" ht="12" thickBot="1">
      <c r="O22" s="75"/>
    </row>
    <row r="23" spans="1:15" ht="12.75">
      <c r="A23" s="283" t="s">
        <v>363</v>
      </c>
      <c r="B23" s="288" t="s">
        <v>364</v>
      </c>
      <c r="C23" s="288" t="s">
        <v>365</v>
      </c>
      <c r="D23" s="279" t="s">
        <v>366</v>
      </c>
      <c r="E23" s="285" t="s">
        <v>367</v>
      </c>
      <c r="F23" s="270" t="s">
        <v>368</v>
      </c>
      <c r="G23" s="271"/>
      <c r="H23" s="271"/>
      <c r="I23" s="272"/>
      <c r="J23" s="276" t="s">
        <v>369</v>
      </c>
      <c r="K23" s="277"/>
      <c r="L23" s="277"/>
      <c r="M23" s="278"/>
      <c r="N23" s="281" t="s">
        <v>370</v>
      </c>
      <c r="O23" s="286" t="s">
        <v>362</v>
      </c>
    </row>
    <row r="24" spans="1:15" ht="13.5" thickBot="1">
      <c r="A24" s="284"/>
      <c r="B24" s="289"/>
      <c r="C24" s="289"/>
      <c r="D24" s="280"/>
      <c r="E24" s="284"/>
      <c r="F24" s="27">
        <v>1</v>
      </c>
      <c r="G24" s="3">
        <v>2</v>
      </c>
      <c r="H24" s="3">
        <v>3</v>
      </c>
      <c r="I24" s="28">
        <v>4</v>
      </c>
      <c r="J24" s="27" t="s">
        <v>0</v>
      </c>
      <c r="K24" s="3" t="s">
        <v>1</v>
      </c>
      <c r="L24" s="3" t="s">
        <v>2</v>
      </c>
      <c r="M24" s="28" t="s">
        <v>8</v>
      </c>
      <c r="N24" s="295"/>
      <c r="O24" s="287"/>
    </row>
    <row r="25" spans="1:15" ht="22.5">
      <c r="A25" s="68">
        <v>13</v>
      </c>
      <c r="B25" s="62" t="s">
        <v>102</v>
      </c>
      <c r="C25" s="63" t="s">
        <v>179</v>
      </c>
      <c r="D25" s="127" t="s">
        <v>19</v>
      </c>
      <c r="E25" s="149" t="s">
        <v>308</v>
      </c>
      <c r="F25" s="56"/>
      <c r="G25" s="209"/>
      <c r="H25" s="56" t="s">
        <v>4</v>
      </c>
      <c r="I25" s="56"/>
      <c r="J25" s="56">
        <v>2</v>
      </c>
      <c r="K25" s="56">
        <v>0</v>
      </c>
      <c r="L25" s="56">
        <v>0</v>
      </c>
      <c r="M25" s="69">
        <v>2</v>
      </c>
      <c r="N25" s="58">
        <v>2</v>
      </c>
      <c r="O25" s="143" t="s">
        <v>257</v>
      </c>
    </row>
    <row r="26" spans="1:15" ht="21.75" customHeight="1">
      <c r="A26" s="100">
        <v>14</v>
      </c>
      <c r="B26" s="100" t="s">
        <v>374</v>
      </c>
      <c r="C26" s="63" t="s">
        <v>179</v>
      </c>
      <c r="D26" s="109" t="s">
        <v>91</v>
      </c>
      <c r="E26" s="166" t="s">
        <v>384</v>
      </c>
      <c r="F26" s="56"/>
      <c r="G26" s="57" t="s">
        <v>4</v>
      </c>
      <c r="H26" s="56"/>
      <c r="I26" s="173"/>
      <c r="J26" s="56">
        <v>2</v>
      </c>
      <c r="K26" s="57">
        <v>0</v>
      </c>
      <c r="L26" s="56">
        <v>0</v>
      </c>
      <c r="M26" s="23">
        <v>2</v>
      </c>
      <c r="N26" s="204">
        <v>2</v>
      </c>
      <c r="O26" s="21" t="s">
        <v>291</v>
      </c>
    </row>
    <row r="27" spans="1:15" ht="11.25">
      <c r="A27" s="100">
        <v>15</v>
      </c>
      <c r="B27" s="100" t="s">
        <v>152</v>
      </c>
      <c r="C27" s="63" t="s">
        <v>179</v>
      </c>
      <c r="D27" s="109" t="s">
        <v>92</v>
      </c>
      <c r="E27" s="83" t="s">
        <v>232</v>
      </c>
      <c r="F27" s="56"/>
      <c r="G27" s="57" t="s">
        <v>4</v>
      </c>
      <c r="H27" s="56"/>
      <c r="I27" s="173"/>
      <c r="J27" s="56">
        <v>2</v>
      </c>
      <c r="K27" s="56">
        <v>0</v>
      </c>
      <c r="L27" s="56">
        <v>0</v>
      </c>
      <c r="M27" s="23">
        <v>2</v>
      </c>
      <c r="N27" s="204">
        <v>2</v>
      </c>
      <c r="O27" s="21" t="s">
        <v>292</v>
      </c>
    </row>
    <row r="28" spans="1:15" ht="22.5">
      <c r="A28" s="100">
        <v>16</v>
      </c>
      <c r="B28" s="100" t="s">
        <v>153</v>
      </c>
      <c r="C28" s="63" t="s">
        <v>179</v>
      </c>
      <c r="D28" s="109" t="s">
        <v>93</v>
      </c>
      <c r="E28" s="83" t="s">
        <v>233</v>
      </c>
      <c r="F28" s="56"/>
      <c r="G28" s="57" t="s">
        <v>4</v>
      </c>
      <c r="H28" s="56"/>
      <c r="I28" s="173"/>
      <c r="J28" s="56">
        <v>2</v>
      </c>
      <c r="K28" s="57">
        <v>0</v>
      </c>
      <c r="L28" s="56">
        <v>0</v>
      </c>
      <c r="M28" s="23">
        <v>2</v>
      </c>
      <c r="N28" s="204">
        <v>2</v>
      </c>
      <c r="O28" s="21" t="s">
        <v>293</v>
      </c>
    </row>
    <row r="29" spans="1:15" s="20" customFormat="1" ht="11.25">
      <c r="A29" s="100">
        <v>17</v>
      </c>
      <c r="B29" s="100" t="s">
        <v>328</v>
      </c>
      <c r="C29" s="63" t="s">
        <v>179</v>
      </c>
      <c r="D29" s="109" t="s">
        <v>324</v>
      </c>
      <c r="E29" s="109" t="s">
        <v>325</v>
      </c>
      <c r="F29" s="56"/>
      <c r="G29" s="57" t="s">
        <v>4</v>
      </c>
      <c r="H29" s="56"/>
      <c r="I29" s="131"/>
      <c r="J29" s="56">
        <v>2</v>
      </c>
      <c r="K29" s="56">
        <v>0</v>
      </c>
      <c r="L29" s="56">
        <v>0</v>
      </c>
      <c r="M29" s="23">
        <v>2</v>
      </c>
      <c r="N29" s="204">
        <v>2</v>
      </c>
      <c r="O29" s="24" t="s">
        <v>309</v>
      </c>
    </row>
    <row r="30" spans="1:15" s="20" customFormat="1" ht="22.5">
      <c r="A30" s="100">
        <v>18</v>
      </c>
      <c r="B30" s="100" t="s">
        <v>329</v>
      </c>
      <c r="C30" s="63" t="s">
        <v>179</v>
      </c>
      <c r="D30" s="109" t="s">
        <v>326</v>
      </c>
      <c r="E30" s="128" t="s">
        <v>327</v>
      </c>
      <c r="F30" s="56"/>
      <c r="G30" s="56"/>
      <c r="H30" s="56"/>
      <c r="I30" s="57" t="s">
        <v>4</v>
      </c>
      <c r="J30" s="56">
        <v>2</v>
      </c>
      <c r="K30" s="56">
        <v>0</v>
      </c>
      <c r="L30" s="56">
        <v>0</v>
      </c>
      <c r="M30" s="23">
        <v>2</v>
      </c>
      <c r="N30" s="204">
        <v>2</v>
      </c>
      <c r="O30" s="25" t="s">
        <v>178</v>
      </c>
    </row>
    <row r="31" spans="1:23" s="20" customFormat="1" ht="12.75">
      <c r="A31" s="126">
        <v>19</v>
      </c>
      <c r="B31" s="126" t="s">
        <v>332</v>
      </c>
      <c r="C31" s="63" t="s">
        <v>179</v>
      </c>
      <c r="D31" s="193" t="s">
        <v>334</v>
      </c>
      <c r="E31" s="193" t="s">
        <v>341</v>
      </c>
      <c r="F31" s="132"/>
      <c r="G31" s="132"/>
      <c r="H31" s="57" t="s">
        <v>4</v>
      </c>
      <c r="I31" s="133"/>
      <c r="J31" s="132">
        <v>2</v>
      </c>
      <c r="K31" s="56">
        <v>0</v>
      </c>
      <c r="L31" s="56">
        <v>0</v>
      </c>
      <c r="M31" s="203">
        <v>2</v>
      </c>
      <c r="N31" s="204">
        <v>2</v>
      </c>
      <c r="O31" s="30" t="s">
        <v>335</v>
      </c>
      <c r="P31" s="2"/>
      <c r="Q31"/>
      <c r="R31"/>
      <c r="S31"/>
      <c r="T31" s="2"/>
      <c r="U31"/>
      <c r="V31"/>
      <c r="W31"/>
    </row>
    <row r="32" spans="1:34" s="31" customFormat="1" ht="33.75">
      <c r="A32" s="126">
        <v>20</v>
      </c>
      <c r="B32" s="126" t="s">
        <v>330</v>
      </c>
      <c r="C32" s="63" t="s">
        <v>179</v>
      </c>
      <c r="D32" s="160" t="s">
        <v>338</v>
      </c>
      <c r="E32" s="161" t="s">
        <v>339</v>
      </c>
      <c r="F32" s="132"/>
      <c r="G32" s="132"/>
      <c r="H32" s="57" t="s">
        <v>245</v>
      </c>
      <c r="I32" s="133"/>
      <c r="J32" s="99">
        <v>1</v>
      </c>
      <c r="K32" s="99">
        <v>0</v>
      </c>
      <c r="L32" s="99">
        <v>0</v>
      </c>
      <c r="M32" s="134">
        <v>1</v>
      </c>
      <c r="N32" s="123">
        <v>2</v>
      </c>
      <c r="O32" s="163" t="s">
        <v>309</v>
      </c>
      <c r="P32" s="2"/>
      <c r="Q32"/>
      <c r="R32"/>
      <c r="S32"/>
      <c r="T32" s="2"/>
      <c r="U32"/>
      <c r="V32"/>
      <c r="W32"/>
      <c r="X32" s="2"/>
      <c r="Y32"/>
      <c r="Z32"/>
      <c r="AA32"/>
      <c r="AB32" s="2"/>
      <c r="AC32"/>
      <c r="AD32"/>
      <c r="AE32" s="2"/>
      <c r="AF32"/>
      <c r="AG32"/>
      <c r="AH32"/>
    </row>
    <row r="33" spans="1:34" s="31" customFormat="1" ht="12.75">
      <c r="A33" s="126">
        <v>21</v>
      </c>
      <c r="B33" s="126" t="s">
        <v>331</v>
      </c>
      <c r="C33" s="33" t="s">
        <v>381</v>
      </c>
      <c r="D33" s="160" t="s">
        <v>333</v>
      </c>
      <c r="E33" s="160" t="s">
        <v>340</v>
      </c>
      <c r="F33" s="132"/>
      <c r="G33" s="132"/>
      <c r="H33" s="132" t="s">
        <v>245</v>
      </c>
      <c r="I33" s="133"/>
      <c r="J33" s="99">
        <v>1</v>
      </c>
      <c r="K33" s="99">
        <v>0</v>
      </c>
      <c r="L33" s="99">
        <v>0</v>
      </c>
      <c r="M33" s="134">
        <v>1</v>
      </c>
      <c r="N33" s="123">
        <v>2</v>
      </c>
      <c r="O33" s="163" t="s">
        <v>309</v>
      </c>
      <c r="P33" s="2"/>
      <c r="Q33"/>
      <c r="R33"/>
      <c r="S33"/>
      <c r="T33" s="2"/>
      <c r="U33"/>
      <c r="V33"/>
      <c r="W33"/>
      <c r="X33" s="2"/>
      <c r="Y33"/>
      <c r="Z33"/>
      <c r="AA33"/>
      <c r="AB33" s="2"/>
      <c r="AC33"/>
      <c r="AD33"/>
      <c r="AE33" s="2"/>
      <c r="AF33"/>
      <c r="AG33"/>
      <c r="AH33"/>
    </row>
    <row r="34" spans="1:34" s="31" customFormat="1" ht="12.75">
      <c r="A34" s="126">
        <v>22</v>
      </c>
      <c r="B34" s="126" t="s">
        <v>381</v>
      </c>
      <c r="C34" s="63" t="s">
        <v>179</v>
      </c>
      <c r="D34" s="160" t="s">
        <v>333</v>
      </c>
      <c r="E34" s="160" t="s">
        <v>340</v>
      </c>
      <c r="F34" s="132"/>
      <c r="G34" s="132"/>
      <c r="H34" s="132" t="s">
        <v>6</v>
      </c>
      <c r="I34" s="133"/>
      <c r="J34" s="99">
        <v>0</v>
      </c>
      <c r="K34" s="99">
        <v>0</v>
      </c>
      <c r="L34" s="99">
        <v>2</v>
      </c>
      <c r="M34" s="134">
        <v>2</v>
      </c>
      <c r="N34" s="123">
        <v>2</v>
      </c>
      <c r="O34" s="163" t="s">
        <v>309</v>
      </c>
      <c r="P34" s="2"/>
      <c r="Q34"/>
      <c r="R34"/>
      <c r="S34"/>
      <c r="T34" s="2"/>
      <c r="U34"/>
      <c r="V34"/>
      <c r="W34"/>
      <c r="X34" s="2"/>
      <c r="Y34"/>
      <c r="Z34"/>
      <c r="AA34"/>
      <c r="AB34" s="2"/>
      <c r="AC34"/>
      <c r="AD34"/>
      <c r="AE34" s="2"/>
      <c r="AF34"/>
      <c r="AG34"/>
      <c r="AH34"/>
    </row>
    <row r="35" spans="1:15" ht="11.25">
      <c r="A35" s="126">
        <v>23</v>
      </c>
      <c r="B35" s="230" t="s">
        <v>414</v>
      </c>
      <c r="C35" s="63" t="s">
        <v>179</v>
      </c>
      <c r="D35" s="253" t="s">
        <v>410</v>
      </c>
      <c r="E35" s="211" t="s">
        <v>409</v>
      </c>
      <c r="F35" s="251"/>
      <c r="G35" s="251"/>
      <c r="H35" s="251" t="s">
        <v>9</v>
      </c>
      <c r="I35" s="251"/>
      <c r="J35" s="251">
        <v>0</v>
      </c>
      <c r="K35" s="251">
        <v>2</v>
      </c>
      <c r="L35" s="251">
        <v>0</v>
      </c>
      <c r="M35" s="138">
        <v>2</v>
      </c>
      <c r="N35" s="257">
        <v>2</v>
      </c>
      <c r="O35" s="211" t="s">
        <v>411</v>
      </c>
    </row>
    <row r="36" spans="1:34" ht="12.75">
      <c r="A36" s="126">
        <v>24</v>
      </c>
      <c r="B36" s="255" t="s">
        <v>415</v>
      </c>
      <c r="C36" s="63" t="s">
        <v>179</v>
      </c>
      <c r="D36" s="246" t="s">
        <v>413</v>
      </c>
      <c r="E36" s="254" t="s">
        <v>412</v>
      </c>
      <c r="F36" s="251"/>
      <c r="G36" s="251"/>
      <c r="H36" s="251" t="s">
        <v>9</v>
      </c>
      <c r="I36" s="251"/>
      <c r="J36" s="251">
        <v>0</v>
      </c>
      <c r="K36" s="251">
        <v>2</v>
      </c>
      <c r="L36" s="251">
        <v>0</v>
      </c>
      <c r="M36" s="138">
        <v>2</v>
      </c>
      <c r="N36" s="257">
        <v>2</v>
      </c>
      <c r="O36" s="211" t="s">
        <v>178</v>
      </c>
      <c r="P36" s="20"/>
      <c r="Q36" s="29"/>
      <c r="R36" s="29"/>
      <c r="S36" s="29"/>
      <c r="T36" s="20"/>
      <c r="U36" s="29"/>
      <c r="V36" s="29"/>
      <c r="W36" s="29"/>
      <c r="Y36"/>
      <c r="Z36"/>
      <c r="AA36"/>
      <c r="AC36"/>
      <c r="AD36"/>
      <c r="AF36"/>
      <c r="AG36"/>
      <c r="AH36"/>
    </row>
    <row r="37" spans="1:34" ht="12.75">
      <c r="A37" s="126">
        <v>25</v>
      </c>
      <c r="B37" s="230" t="s">
        <v>418</v>
      </c>
      <c r="C37" s="63" t="s">
        <v>179</v>
      </c>
      <c r="D37" s="246" t="s">
        <v>464</v>
      </c>
      <c r="E37" s="259" t="s">
        <v>416</v>
      </c>
      <c r="F37" s="251"/>
      <c r="G37" s="251" t="s">
        <v>417</v>
      </c>
      <c r="I37" s="251"/>
      <c r="J37" s="251">
        <v>0</v>
      </c>
      <c r="K37" s="251">
        <v>40</v>
      </c>
      <c r="L37" s="251">
        <v>0</v>
      </c>
      <c r="M37" s="138">
        <v>40</v>
      </c>
      <c r="N37" s="123">
        <v>0</v>
      </c>
      <c r="O37" s="211" t="s">
        <v>178</v>
      </c>
      <c r="X37" s="20"/>
      <c r="Y37" s="29"/>
      <c r="Z37" s="29"/>
      <c r="AA37" s="29"/>
      <c r="AB37" s="20"/>
      <c r="AC37" s="29"/>
      <c r="AD37" s="29"/>
      <c r="AE37" s="20"/>
      <c r="AF37" s="29"/>
      <c r="AG37" s="29"/>
      <c r="AH37" s="29"/>
    </row>
    <row r="38" spans="1:34" ht="33.75">
      <c r="A38" s="126">
        <v>26</v>
      </c>
      <c r="B38" s="230" t="s">
        <v>100</v>
      </c>
      <c r="C38" s="63" t="s">
        <v>179</v>
      </c>
      <c r="D38" s="231" t="s">
        <v>17</v>
      </c>
      <c r="E38" s="211" t="s">
        <v>407</v>
      </c>
      <c r="F38" s="256"/>
      <c r="G38" s="256" t="s">
        <v>4</v>
      </c>
      <c r="H38" s="256"/>
      <c r="I38" s="256"/>
      <c r="J38" s="256">
        <v>2</v>
      </c>
      <c r="K38" s="256">
        <v>0</v>
      </c>
      <c r="L38" s="256">
        <v>0</v>
      </c>
      <c r="M38" s="69">
        <v>2</v>
      </c>
      <c r="N38" s="121">
        <v>2</v>
      </c>
      <c r="O38" s="211" t="s">
        <v>294</v>
      </c>
      <c r="X38" s="20"/>
      <c r="Y38" s="29"/>
      <c r="Z38" s="29"/>
      <c r="AA38" s="29"/>
      <c r="AB38" s="20"/>
      <c r="AC38" s="29"/>
      <c r="AD38" s="29"/>
      <c r="AE38" s="20"/>
      <c r="AF38" s="29"/>
      <c r="AG38" s="29"/>
      <c r="AH38" s="29"/>
    </row>
    <row r="39" spans="1:34" ht="22.5">
      <c r="A39" s="126">
        <v>27</v>
      </c>
      <c r="B39" s="230" t="s">
        <v>442</v>
      </c>
      <c r="C39" s="63" t="s">
        <v>179</v>
      </c>
      <c r="D39" s="231" t="s">
        <v>443</v>
      </c>
      <c r="E39" s="232" t="s">
        <v>444</v>
      </c>
      <c r="F39" s="256"/>
      <c r="G39" s="256" t="s">
        <v>4</v>
      </c>
      <c r="H39" s="256"/>
      <c r="I39" s="256"/>
      <c r="J39" s="256">
        <v>2</v>
      </c>
      <c r="K39" s="256">
        <v>0</v>
      </c>
      <c r="L39" s="256">
        <v>0</v>
      </c>
      <c r="M39" s="69">
        <v>2</v>
      </c>
      <c r="N39" s="121">
        <v>2</v>
      </c>
      <c r="O39" s="211" t="s">
        <v>445</v>
      </c>
      <c r="X39" s="20"/>
      <c r="Y39" s="29"/>
      <c r="Z39" s="29"/>
      <c r="AA39" s="29"/>
      <c r="AB39" s="20"/>
      <c r="AC39" s="29"/>
      <c r="AD39" s="29"/>
      <c r="AE39" s="20"/>
      <c r="AF39" s="29"/>
      <c r="AG39" s="29"/>
      <c r="AH39" s="29"/>
    </row>
    <row r="40" spans="1:34" ht="22.5">
      <c r="A40" s="9">
        <v>28</v>
      </c>
      <c r="B40" s="230" t="s">
        <v>446</v>
      </c>
      <c r="C40" s="63" t="s">
        <v>179</v>
      </c>
      <c r="D40" s="231" t="s">
        <v>447</v>
      </c>
      <c r="E40" s="232" t="s">
        <v>448</v>
      </c>
      <c r="F40" s="256"/>
      <c r="G40" s="256" t="s">
        <v>9</v>
      </c>
      <c r="H40" s="256"/>
      <c r="I40" s="256"/>
      <c r="J40" s="256">
        <v>0</v>
      </c>
      <c r="K40" s="256">
        <v>2</v>
      </c>
      <c r="L40" s="256">
        <v>0</v>
      </c>
      <c r="M40" s="69">
        <v>2</v>
      </c>
      <c r="N40" s="121">
        <v>2</v>
      </c>
      <c r="O40" s="211" t="s">
        <v>411</v>
      </c>
      <c r="Q40"/>
      <c r="R40"/>
      <c r="S40"/>
      <c r="U40"/>
      <c r="V40"/>
      <c r="W40"/>
      <c r="Y40"/>
      <c r="Z40"/>
      <c r="AA40"/>
      <c r="AC40"/>
      <c r="AD40"/>
      <c r="AF40"/>
      <c r="AG40"/>
      <c r="AH40"/>
    </row>
    <row r="41" ht="11.25">
      <c r="A41" s="164" t="s">
        <v>402</v>
      </c>
    </row>
    <row r="42" spans="1:15" ht="11.25">
      <c r="A42" s="315" t="s">
        <v>465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</row>
    <row r="43" spans="1:15" ht="11.25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</row>
  </sheetData>
  <sheetProtection/>
  <mergeCells count="20">
    <mergeCell ref="N3:N4"/>
    <mergeCell ref="O3:O4"/>
    <mergeCell ref="A1:O1"/>
    <mergeCell ref="A3:A4"/>
    <mergeCell ref="D3:D4"/>
    <mergeCell ref="F3:I3"/>
    <mergeCell ref="J3:M3"/>
    <mergeCell ref="E3:E4"/>
    <mergeCell ref="B3:B4"/>
    <mergeCell ref="C3:C4"/>
    <mergeCell ref="A42:O43"/>
    <mergeCell ref="O23:O24"/>
    <mergeCell ref="E23:E24"/>
    <mergeCell ref="J23:M23"/>
    <mergeCell ref="A23:A24"/>
    <mergeCell ref="D23:D24"/>
    <mergeCell ref="F23:I23"/>
    <mergeCell ref="B23:B24"/>
    <mergeCell ref="C23:C24"/>
    <mergeCell ref="N23:N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 Zsuzsanna</dc:creator>
  <cp:keywords/>
  <dc:description/>
  <cp:lastModifiedBy>emma</cp:lastModifiedBy>
  <cp:lastPrinted>2016-06-14T12:37:36Z</cp:lastPrinted>
  <dcterms:created xsi:type="dcterms:W3CDTF">2009-01-10T12:29:17Z</dcterms:created>
  <dcterms:modified xsi:type="dcterms:W3CDTF">2016-06-20T08:03:35Z</dcterms:modified>
  <cp:category/>
  <cp:version/>
  <cp:contentType/>
  <cp:contentStatus/>
</cp:coreProperties>
</file>